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ステータス" sheetId="1" r:id="rId1"/>
    <sheet name="行動" sheetId="2" r:id="rId2"/>
    <sheet name="ワーク" sheetId="3" r:id="rId3"/>
  </sheets>
  <calcPr calcId="125725"/>
</workbook>
</file>

<file path=xl/calcChain.xml><?xml version="1.0" encoding="utf-8"?>
<calcChain xmlns="http://schemas.openxmlformats.org/spreadsheetml/2006/main">
  <c r="AG98" i="1"/>
  <c r="AG97"/>
  <c r="AG96"/>
  <c r="AG95"/>
  <c r="AG94"/>
  <c r="AG93"/>
  <c r="AG92"/>
  <c r="AG91"/>
  <c r="AG90"/>
  <c r="AG89"/>
  <c r="AG88"/>
  <c r="AG87"/>
  <c r="AG86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G4"/>
  <c r="AG3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E3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F3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C3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W3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Q3"/>
  <c r="Z98"/>
  <c r="Y98"/>
  <c r="X98"/>
  <c r="W98"/>
  <c r="V98"/>
  <c r="U98"/>
  <c r="T98"/>
  <c r="S98"/>
  <c r="Z97"/>
  <c r="Y97"/>
  <c r="X97"/>
  <c r="W97"/>
  <c r="V97"/>
  <c r="U97"/>
  <c r="T97"/>
  <c r="S97"/>
  <c r="Z96"/>
  <c r="Y96"/>
  <c r="X96"/>
  <c r="W96"/>
  <c r="V96"/>
  <c r="U96"/>
  <c r="T96"/>
  <c r="S96"/>
  <c r="Z95"/>
  <c r="Y95"/>
  <c r="X95"/>
  <c r="W95"/>
  <c r="V95"/>
  <c r="U95"/>
  <c r="T95"/>
  <c r="S95"/>
  <c r="Z94"/>
  <c r="Y94"/>
  <c r="X94"/>
  <c r="W94"/>
  <c r="V94"/>
  <c r="U94"/>
  <c r="T94"/>
  <c r="S94"/>
  <c r="Z93"/>
  <c r="Y93"/>
  <c r="X93"/>
  <c r="W93"/>
  <c r="V93"/>
  <c r="U93"/>
  <c r="T93"/>
  <c r="S93"/>
  <c r="Z92"/>
  <c r="Y92"/>
  <c r="X92"/>
  <c r="W92"/>
  <c r="V92"/>
  <c r="U92"/>
  <c r="T92"/>
  <c r="S92"/>
  <c r="Z91"/>
  <c r="Y91"/>
  <c r="X91"/>
  <c r="W91"/>
  <c r="V91"/>
  <c r="U91"/>
  <c r="T91"/>
  <c r="S91"/>
  <c r="Z90"/>
  <c r="Y90"/>
  <c r="X90"/>
  <c r="W90"/>
  <c r="V90"/>
  <c r="U90"/>
  <c r="T90"/>
  <c r="S90"/>
  <c r="Z89"/>
  <c r="Y89"/>
  <c r="X89"/>
  <c r="W89"/>
  <c r="V89"/>
  <c r="U89"/>
  <c r="T89"/>
  <c r="S89"/>
  <c r="Z88"/>
  <c r="Y88"/>
  <c r="X88"/>
  <c r="W88"/>
  <c r="V88"/>
  <c r="U88"/>
  <c r="T88"/>
  <c r="S88"/>
  <c r="Z87"/>
  <c r="Y87"/>
  <c r="X87"/>
  <c r="W87"/>
  <c r="V87"/>
  <c r="U87"/>
  <c r="T87"/>
  <c r="S87"/>
  <c r="Z86"/>
  <c r="Y86"/>
  <c r="X86"/>
  <c r="W86"/>
  <c r="V86"/>
  <c r="U86"/>
  <c r="T86"/>
  <c r="S86"/>
  <c r="Z85"/>
  <c r="Y85"/>
  <c r="X85"/>
  <c r="W85"/>
  <c r="V85"/>
  <c r="U85"/>
  <c r="T85"/>
  <c r="S85"/>
  <c r="Z84"/>
  <c r="Y84"/>
  <c r="X84"/>
  <c r="W84"/>
  <c r="V84"/>
  <c r="U84"/>
  <c r="T84"/>
  <c r="S84"/>
  <c r="Z83"/>
  <c r="Y83"/>
  <c r="X83"/>
  <c r="W83"/>
  <c r="V83"/>
  <c r="U83"/>
  <c r="T83"/>
  <c r="S83"/>
  <c r="Z82"/>
  <c r="Y82"/>
  <c r="X82"/>
  <c r="W82"/>
  <c r="V82"/>
  <c r="U82"/>
  <c r="T82"/>
  <c r="S82"/>
  <c r="Z81"/>
  <c r="Y81"/>
  <c r="X81"/>
  <c r="W81"/>
  <c r="V81"/>
  <c r="U81"/>
  <c r="T81"/>
  <c r="S81"/>
  <c r="Z80"/>
  <c r="Y80"/>
  <c r="X80"/>
  <c r="W80"/>
  <c r="V80"/>
  <c r="U80"/>
  <c r="T80"/>
  <c r="S80"/>
  <c r="Z79"/>
  <c r="Y79"/>
  <c r="X79"/>
  <c r="W79"/>
  <c r="V79"/>
  <c r="U79"/>
  <c r="T79"/>
  <c r="S79"/>
  <c r="Z78"/>
  <c r="Y78"/>
  <c r="X78"/>
  <c r="W78"/>
  <c r="V78"/>
  <c r="U78"/>
  <c r="T78"/>
  <c r="S78"/>
  <c r="Z77"/>
  <c r="Y77"/>
  <c r="X77"/>
  <c r="W77"/>
  <c r="V77"/>
  <c r="U77"/>
  <c r="T77"/>
  <c r="S77"/>
  <c r="Z76"/>
  <c r="Y76"/>
  <c r="X76"/>
  <c r="W76"/>
  <c r="V76"/>
  <c r="U76"/>
  <c r="T76"/>
  <c r="S76"/>
  <c r="Z75"/>
  <c r="Y75"/>
  <c r="X75"/>
  <c r="W75"/>
  <c r="V75"/>
  <c r="U75"/>
  <c r="T75"/>
  <c r="S75"/>
  <c r="Z74"/>
  <c r="Y74"/>
  <c r="X74"/>
  <c r="W74"/>
  <c r="V74"/>
  <c r="U74"/>
  <c r="T74"/>
  <c r="S74"/>
  <c r="Z73"/>
  <c r="Y73"/>
  <c r="X73"/>
  <c r="W73"/>
  <c r="V73"/>
  <c r="U73"/>
  <c r="T73"/>
  <c r="S73"/>
  <c r="Z72"/>
  <c r="Y72"/>
  <c r="X72"/>
  <c r="W72"/>
  <c r="V72"/>
  <c r="U72"/>
  <c r="T72"/>
  <c r="S72"/>
  <c r="Z71"/>
  <c r="Y71"/>
  <c r="X71"/>
  <c r="W71"/>
  <c r="V71"/>
  <c r="U71"/>
  <c r="T71"/>
  <c r="S71"/>
  <c r="Z70"/>
  <c r="Y70"/>
  <c r="X70"/>
  <c r="W70"/>
  <c r="V70"/>
  <c r="U70"/>
  <c r="T70"/>
  <c r="S70"/>
  <c r="Z69"/>
  <c r="Y69"/>
  <c r="X69"/>
  <c r="W69"/>
  <c r="V69"/>
  <c r="U69"/>
  <c r="T69"/>
  <c r="S69"/>
  <c r="Z68"/>
  <c r="Y68"/>
  <c r="X68"/>
  <c r="W68"/>
  <c r="V68"/>
  <c r="U68"/>
  <c r="T68"/>
  <c r="S68"/>
  <c r="Z67"/>
  <c r="Y67"/>
  <c r="X67"/>
  <c r="W67"/>
  <c r="V67"/>
  <c r="U67"/>
  <c r="T67"/>
  <c r="S67"/>
  <c r="Z66"/>
  <c r="Y66"/>
  <c r="X66"/>
  <c r="W66"/>
  <c r="V66"/>
  <c r="U66"/>
  <c r="T66"/>
  <c r="S66"/>
  <c r="Z65"/>
  <c r="Y65"/>
  <c r="X65"/>
  <c r="W65"/>
  <c r="V65"/>
  <c r="U65"/>
  <c r="T65"/>
  <c r="S65"/>
  <c r="Z64"/>
  <c r="Y64"/>
  <c r="X64"/>
  <c r="W64"/>
  <c r="V64"/>
  <c r="U64"/>
  <c r="T64"/>
  <c r="S64"/>
  <c r="Z63"/>
  <c r="Y63"/>
  <c r="X63"/>
  <c r="W63"/>
  <c r="V63"/>
  <c r="U63"/>
  <c r="T63"/>
  <c r="S63"/>
  <c r="Z62"/>
  <c r="Y62"/>
  <c r="X62"/>
  <c r="W62"/>
  <c r="V62"/>
  <c r="U62"/>
  <c r="T62"/>
  <c r="S62"/>
  <c r="Z61"/>
  <c r="Y61"/>
  <c r="X61"/>
  <c r="W61"/>
  <c r="V61"/>
  <c r="U61"/>
  <c r="T61"/>
  <c r="S61"/>
  <c r="Z60"/>
  <c r="Y60"/>
  <c r="X60"/>
  <c r="W60"/>
  <c r="V60"/>
  <c r="U60"/>
  <c r="T60"/>
  <c r="S60"/>
  <c r="Z59"/>
  <c r="Y59"/>
  <c r="X59"/>
  <c r="W59"/>
  <c r="V59"/>
  <c r="U59"/>
  <c r="T59"/>
  <c r="S59"/>
  <c r="Z58"/>
  <c r="Y58"/>
  <c r="X58"/>
  <c r="W58"/>
  <c r="V58"/>
  <c r="U58"/>
  <c r="T58"/>
  <c r="S58"/>
  <c r="Z57"/>
  <c r="Y57"/>
  <c r="X57"/>
  <c r="W57"/>
  <c r="V57"/>
  <c r="U57"/>
  <c r="T57"/>
  <c r="S57"/>
  <c r="Z56"/>
  <c r="Y56"/>
  <c r="X56"/>
  <c r="W56"/>
  <c r="V56"/>
  <c r="U56"/>
  <c r="T56"/>
  <c r="S56"/>
  <c r="Z55"/>
  <c r="Y55"/>
  <c r="X55"/>
  <c r="W55"/>
  <c r="V55"/>
  <c r="U55"/>
  <c r="T55"/>
  <c r="S55"/>
  <c r="Z54"/>
  <c r="Y54"/>
  <c r="X54"/>
  <c r="W54"/>
  <c r="V54"/>
  <c r="U54"/>
  <c r="T54"/>
  <c r="S54"/>
  <c r="Z53"/>
  <c r="Y53"/>
  <c r="X53"/>
  <c r="W53"/>
  <c r="V53"/>
  <c r="U53"/>
  <c r="T53"/>
  <c r="S53"/>
  <c r="Z52"/>
  <c r="Y52"/>
  <c r="X52"/>
  <c r="W52"/>
  <c r="V52"/>
  <c r="U52"/>
  <c r="T52"/>
  <c r="S52"/>
  <c r="Z51"/>
  <c r="Y51"/>
  <c r="X51"/>
  <c r="W51"/>
  <c r="V51"/>
  <c r="U51"/>
  <c r="T51"/>
  <c r="S51"/>
  <c r="Z50"/>
  <c r="Y50"/>
  <c r="X50"/>
  <c r="W50"/>
  <c r="V50"/>
  <c r="U50"/>
  <c r="T50"/>
  <c r="S50"/>
  <c r="Z49"/>
  <c r="Y49"/>
  <c r="X49"/>
  <c r="W49"/>
  <c r="V49"/>
  <c r="U49"/>
  <c r="T49"/>
  <c r="S49"/>
  <c r="Z48"/>
  <c r="Y48"/>
  <c r="X48"/>
  <c r="W48"/>
  <c r="V48"/>
  <c r="U48"/>
  <c r="T48"/>
  <c r="S48"/>
  <c r="Z47"/>
  <c r="Y47"/>
  <c r="X47"/>
  <c r="W47"/>
  <c r="V47"/>
  <c r="U47"/>
  <c r="T47"/>
  <c r="S47"/>
  <c r="Z46"/>
  <c r="Y46"/>
  <c r="X46"/>
  <c r="W46"/>
  <c r="V46"/>
  <c r="U46"/>
  <c r="T46"/>
  <c r="S46"/>
  <c r="Z45"/>
  <c r="Y45"/>
  <c r="X45"/>
  <c r="W45"/>
  <c r="V45"/>
  <c r="U45"/>
  <c r="T45"/>
  <c r="S45"/>
  <c r="Z44"/>
  <c r="Y44"/>
  <c r="X44"/>
  <c r="W44"/>
  <c r="V44"/>
  <c r="U44"/>
  <c r="T44"/>
  <c r="S44"/>
  <c r="Z43"/>
  <c r="Y43"/>
  <c r="X43"/>
  <c r="W43"/>
  <c r="V43"/>
  <c r="U43"/>
  <c r="T43"/>
  <c r="S43"/>
  <c r="Z42"/>
  <c r="Y42"/>
  <c r="X42"/>
  <c r="W42"/>
  <c r="V42"/>
  <c r="U42"/>
  <c r="T42"/>
  <c r="S42"/>
  <c r="Z41"/>
  <c r="Y41"/>
  <c r="X41"/>
  <c r="W41"/>
  <c r="V41"/>
  <c r="U41"/>
  <c r="T41"/>
  <c r="S41"/>
  <c r="Z40"/>
  <c r="Y40"/>
  <c r="X40"/>
  <c r="W40"/>
  <c r="V40"/>
  <c r="U40"/>
  <c r="T40"/>
  <c r="S40"/>
  <c r="Z39"/>
  <c r="Y39"/>
  <c r="X39"/>
  <c r="W39"/>
  <c r="V39"/>
  <c r="U39"/>
  <c r="T39"/>
  <c r="S39"/>
  <c r="Z38"/>
  <c r="Y38"/>
  <c r="X38"/>
  <c r="W38"/>
  <c r="V38"/>
  <c r="U38"/>
  <c r="T38"/>
  <c r="S38"/>
  <c r="Z37"/>
  <c r="Y37"/>
  <c r="X37"/>
  <c r="W37"/>
  <c r="V37"/>
  <c r="U37"/>
  <c r="T37"/>
  <c r="S37"/>
  <c r="Z36"/>
  <c r="Y36"/>
  <c r="X36"/>
  <c r="W36"/>
  <c r="V36"/>
  <c r="U36"/>
  <c r="T36"/>
  <c r="S36"/>
  <c r="Z35"/>
  <c r="Y35"/>
  <c r="X35"/>
  <c r="W35"/>
  <c r="V35"/>
  <c r="U35"/>
  <c r="T35"/>
  <c r="S35"/>
  <c r="Z34"/>
  <c r="Y34"/>
  <c r="X34"/>
  <c r="W34"/>
  <c r="V34"/>
  <c r="U34"/>
  <c r="T34"/>
  <c r="S34"/>
  <c r="Z33"/>
  <c r="Y33"/>
  <c r="X33"/>
  <c r="W33"/>
  <c r="V33"/>
  <c r="U33"/>
  <c r="T33"/>
  <c r="S33"/>
  <c r="Z32"/>
  <c r="Y32"/>
  <c r="X32"/>
  <c r="W32"/>
  <c r="V32"/>
  <c r="U32"/>
  <c r="T32"/>
  <c r="S32"/>
  <c r="Z31"/>
  <c r="Y31"/>
  <c r="X31"/>
  <c r="W31"/>
  <c r="V31"/>
  <c r="U31"/>
  <c r="T31"/>
  <c r="S31"/>
  <c r="Z30"/>
  <c r="Y30"/>
  <c r="X30"/>
  <c r="W30"/>
  <c r="V30"/>
  <c r="U30"/>
  <c r="T30"/>
  <c r="S30"/>
  <c r="Z29"/>
  <c r="Y29"/>
  <c r="X29"/>
  <c r="W29"/>
  <c r="V29"/>
  <c r="U29"/>
  <c r="T29"/>
  <c r="S29"/>
  <c r="Z28"/>
  <c r="Y28"/>
  <c r="X28"/>
  <c r="W28"/>
  <c r="V28"/>
  <c r="U28"/>
  <c r="T28"/>
  <c r="S28"/>
  <c r="Z27"/>
  <c r="Y27"/>
  <c r="X27"/>
  <c r="W27"/>
  <c r="V27"/>
  <c r="U27"/>
  <c r="T27"/>
  <c r="S27"/>
  <c r="Z26"/>
  <c r="Y26"/>
  <c r="X26"/>
  <c r="W26"/>
  <c r="V26"/>
  <c r="U26"/>
  <c r="T26"/>
  <c r="S26"/>
  <c r="Z25"/>
  <c r="Y25"/>
  <c r="X25"/>
  <c r="W25"/>
  <c r="V25"/>
  <c r="U25"/>
  <c r="T25"/>
  <c r="S25"/>
  <c r="Z24"/>
  <c r="Y24"/>
  <c r="X24"/>
  <c r="W24"/>
  <c r="V24"/>
  <c r="U24"/>
  <c r="T24"/>
  <c r="S24"/>
  <c r="Z23"/>
  <c r="Y23"/>
  <c r="X23"/>
  <c r="W23"/>
  <c r="V23"/>
  <c r="U23"/>
  <c r="T23"/>
  <c r="S23"/>
  <c r="Z22"/>
  <c r="Y22"/>
  <c r="X22"/>
  <c r="W22"/>
  <c r="V22"/>
  <c r="U22"/>
  <c r="T22"/>
  <c r="S22"/>
  <c r="Z21"/>
  <c r="Y21"/>
  <c r="X21"/>
  <c r="W21"/>
  <c r="V21"/>
  <c r="U21"/>
  <c r="T21"/>
  <c r="S21"/>
  <c r="Z20"/>
  <c r="Y20"/>
  <c r="X20"/>
  <c r="W20"/>
  <c r="V20"/>
  <c r="U20"/>
  <c r="T20"/>
  <c r="S20"/>
  <c r="Z19"/>
  <c r="Y19"/>
  <c r="X19"/>
  <c r="W19"/>
  <c r="V19"/>
  <c r="U19"/>
  <c r="T19"/>
  <c r="S19"/>
  <c r="Z18"/>
  <c r="Y18"/>
  <c r="X18"/>
  <c r="W18"/>
  <c r="V18"/>
  <c r="U18"/>
  <c r="T18"/>
  <c r="S18"/>
  <c r="Z17"/>
  <c r="Y17"/>
  <c r="X17"/>
  <c r="W17"/>
  <c r="V17"/>
  <c r="U17"/>
  <c r="T17"/>
  <c r="S17"/>
  <c r="Z16"/>
  <c r="Y16"/>
  <c r="X16"/>
  <c r="W16"/>
  <c r="V16"/>
  <c r="U16"/>
  <c r="T16"/>
  <c r="S16"/>
  <c r="Z15"/>
  <c r="Y15"/>
  <c r="X15"/>
  <c r="W15"/>
  <c r="V15"/>
  <c r="U15"/>
  <c r="T15"/>
  <c r="S15"/>
  <c r="Z14"/>
  <c r="Y14"/>
  <c r="X14"/>
  <c r="W14"/>
  <c r="V14"/>
  <c r="U14"/>
  <c r="T14"/>
  <c r="S14"/>
  <c r="Z13"/>
  <c r="Y13"/>
  <c r="X13"/>
  <c r="W13"/>
  <c r="V13"/>
  <c r="U13"/>
  <c r="T13"/>
  <c r="S13"/>
  <c r="Z12"/>
  <c r="Y12"/>
  <c r="X12"/>
  <c r="W12"/>
  <c r="V12"/>
  <c r="U12"/>
  <c r="T12"/>
  <c r="S12"/>
  <c r="Z11"/>
  <c r="Y11"/>
  <c r="X11"/>
  <c r="W11"/>
  <c r="V11"/>
  <c r="U11"/>
  <c r="T11"/>
  <c r="S11"/>
  <c r="Z10"/>
  <c r="Y10"/>
  <c r="X10"/>
  <c r="W10"/>
  <c r="V10"/>
  <c r="U10"/>
  <c r="T10"/>
  <c r="S10"/>
  <c r="Z9"/>
  <c r="Y9"/>
  <c r="X9"/>
  <c r="W9"/>
  <c r="V9"/>
  <c r="U9"/>
  <c r="T9"/>
  <c r="S9"/>
  <c r="Z8"/>
  <c r="Y8"/>
  <c r="X8"/>
  <c r="W8"/>
  <c r="V8"/>
  <c r="U8"/>
  <c r="T8"/>
  <c r="S8"/>
  <c r="Z7"/>
  <c r="Y7"/>
  <c r="X7"/>
  <c r="W7"/>
  <c r="V7"/>
  <c r="U7"/>
  <c r="T7"/>
  <c r="S7"/>
  <c r="Z6"/>
  <c r="Y6"/>
  <c r="X6"/>
  <c r="W6"/>
  <c r="V6"/>
  <c r="U6"/>
  <c r="T6"/>
  <c r="S6"/>
  <c r="Z5"/>
  <c r="Y5"/>
  <c r="X5"/>
  <c r="W5"/>
  <c r="V5"/>
  <c r="U5"/>
  <c r="T5"/>
  <c r="S5"/>
  <c r="Z4"/>
  <c r="Y4"/>
  <c r="X4"/>
  <c r="W4"/>
  <c r="V4"/>
  <c r="U4"/>
  <c r="T4"/>
  <c r="S4"/>
  <c r="Z3"/>
  <c r="Y3"/>
  <c r="X3"/>
  <c r="V3"/>
  <c r="U3"/>
  <c r="T3"/>
  <c r="S3"/>
  <c r="K3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P3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3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N3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3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3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A66" i="3"/>
</calcChain>
</file>

<file path=xl/comments1.xml><?xml version="1.0" encoding="utf-8"?>
<comments xmlns="http://schemas.openxmlformats.org/spreadsheetml/2006/main">
  <authors>
    <author>作成者</author>
  </authors>
  <commentList>
    <comment ref="AG1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「逃」を選択したときに逃走が成功する確率
プログラム上は0%でない限り「逃」連打でいつかは逃げられると思われる</t>
        </r>
      </text>
    </comment>
    <comment ref="AH1" authorId="0">
      <text>
        <r>
          <rPr>
            <b/>
            <sz val="9"/>
            <color indexed="81"/>
            <rFont val="ＭＳ Ｐゴシック"/>
            <family val="3"/>
            <charset val="128"/>
          </rPr>
          <t>おうごんのけさに対して、にんたい値無視攻撃をしてこないなら◯</t>
        </r>
      </text>
    </comment>
    <comment ref="AI1" authorId="0">
      <text>
        <r>
          <rPr>
            <b/>
            <sz val="9"/>
            <color indexed="81"/>
            <rFont val="ＭＳ Ｐゴシック"/>
            <family val="3"/>
            <charset val="128"/>
          </rPr>
          <t>タオ呼び出しに対して、にんたい値無視攻撃をしてこないなら◯</t>
        </r>
      </text>
    </comment>
    <comment ref="AJ1" authorId="0">
      <text>
        <r>
          <rPr>
            <b/>
            <sz val="9"/>
            <color indexed="81"/>
            <rFont val="ＭＳ Ｐゴシック"/>
            <family val="3"/>
            <charset val="128"/>
          </rPr>
          <t>にほんとうに対して、にんたい値無視攻撃をしてこないなら◯</t>
        </r>
      </text>
    </comment>
    <comment ref="AK1" authorId="0">
      <text>
        <r>
          <rPr>
            <b/>
            <sz val="9"/>
            <color indexed="81"/>
            <rFont val="ＭＳ Ｐゴシック"/>
            <family val="3"/>
            <charset val="128"/>
          </rPr>
          <t>マシンガンに対して、にんたい値無視攻撃をしてこないなら◯</t>
        </r>
      </text>
    </comment>
    <comment ref="AL1" authorId="0">
      <text>
        <r>
          <rPr>
            <b/>
            <sz val="9"/>
            <color indexed="81"/>
            <rFont val="ＭＳ Ｐゴシック"/>
            <family val="3"/>
            <charset val="128"/>
          </rPr>
          <t>どっこうに対して、にんたい値無視攻撃をしてこないなら◯</t>
        </r>
      </text>
    </comment>
    <comment ref="AM1" authorId="0">
      <text>
        <r>
          <rPr>
            <b/>
            <sz val="9"/>
            <color indexed="81"/>
            <rFont val="ＭＳ Ｐゴシック"/>
            <family val="3"/>
            <charset val="128"/>
          </rPr>
          <t>こうまのけんに対して、にんたい値無視攻撃をしてこないなら◯</t>
        </r>
      </text>
    </comment>
    <comment ref="AC2" authorId="0">
      <text>
        <r>
          <rPr>
            <b/>
            <sz val="9"/>
            <color indexed="81"/>
            <rFont val="ＭＳ Ｐゴシック"/>
            <family val="3"/>
            <charset val="128"/>
          </rPr>
          <t>戦闘開始から約48秒経過後に逃走</t>
        </r>
      </text>
    </comment>
    <comment ref="AD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ヒスターのおめんを使った時に逃走</t>
        </r>
      </text>
    </comment>
    <comment ref="AE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ダメージを与えた後の
敵の残りHPが256の
倍数になった時に逃走
</t>
        </r>
      </text>
    </comment>
    <comment ref="AF2" authorId="0">
      <text>
        <r>
          <rPr>
            <b/>
            <sz val="9"/>
            <color indexed="81"/>
            <rFont val="ＭＳ Ｐゴシック"/>
            <family val="3"/>
            <charset val="128"/>
          </rPr>
          <t>自分のHP/256の値が敵の初期HP/256よりも大きい時、1/4の確率で逃走</t>
        </r>
      </text>
    </comment>
  </commentList>
</comments>
</file>

<file path=xl/sharedStrings.xml><?xml version="1.0" encoding="utf-8"?>
<sst xmlns="http://schemas.openxmlformats.org/spreadsheetml/2006/main" count="2519" uniqueCount="560">
  <si>
    <t>0A</t>
  </si>
  <si>
    <t>0B</t>
  </si>
  <si>
    <t>0C</t>
  </si>
  <si>
    <t>0D</t>
  </si>
  <si>
    <t>0E</t>
  </si>
  <si>
    <t>0F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</si>
  <si>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</si>
  <si>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</si>
  <si>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</si>
  <si>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</si>
  <si>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</si>
  <si>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</si>
  <si>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</si>
  <si>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</si>
  <si>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</si>
  <si>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</si>
  <si>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</si>
  <si>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</si>
  <si>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</si>
  <si>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</si>
  <si>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</si>
  <si>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</si>
  <si>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</si>
  <si>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</si>
  <si>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</si>
  <si>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</si>
  <si>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</si>
  <si>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</si>
  <si>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</si>
  <si>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</si>
  <si>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</si>
  <si>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</si>
  <si>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</si>
  <si>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</si>
  <si>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</si>
  <si>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</si>
  <si>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</si>
  <si>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</si>
  <si>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</si>
  <si>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</si>
  <si>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</si>
  <si>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</si>
  <si>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</si>
  <si>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</si>
  <si>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</si>
  <si>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</si>
  <si>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</si>
  <si>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</si>
  <si>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</si>
  <si>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</si>
  <si>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</si>
  <si>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</si>
  <si>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</si>
  <si>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</si>
  <si>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</si>
  <si>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</si>
  <si>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</si>
  <si>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</si>
  <si>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</si>
  <si>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</si>
  <si>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</si>
  <si>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</si>
  <si>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</si>
  <si>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</si>
  <si>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キダキのアーチン</t>
  </si>
  <si>
    <t>キダキのプディンデビル</t>
  </si>
  <si>
    <t>キダキのゴーストンマーチン</t>
  </si>
  <si>
    <t>キダキのパドルデビル</t>
  </si>
  <si>
    <t>キダキのコケットラー</t>
  </si>
  <si>
    <t>キダキのクラブロー</t>
  </si>
  <si>
    <t>キダキのサラーグーム</t>
  </si>
  <si>
    <t>キダキのパラノイド</t>
  </si>
  <si>
    <t>キダキのレビン</t>
  </si>
  <si>
    <t>キダキのダーヌ</t>
  </si>
  <si>
    <t>キダキのサラービス</t>
  </si>
  <si>
    <t>キダキのブラーシャ</t>
  </si>
  <si>
    <t>キダキのカムスン</t>
  </si>
  <si>
    <t>バルキのガルーダのくび (通常エンカウントでは出ない)</t>
  </si>
  <si>
    <t>ジャカキのストーンヘッド</t>
  </si>
  <si>
    <t>ジャカキのドクルマス</t>
  </si>
  <si>
    <t>ジャカキのギャラパー</t>
  </si>
  <si>
    <t>ジャカキのパドルデビル</t>
  </si>
  <si>
    <t>ジャカキのダマーメ</t>
  </si>
  <si>
    <t>ジャカキのジャバ</t>
  </si>
  <si>
    <t>ジャカキのクラブロー</t>
  </si>
  <si>
    <t>ジャカキのプルプル</t>
  </si>
  <si>
    <t>ジャカキのなぞのストリッパー</t>
  </si>
  <si>
    <t>ジャカキのパラノイド</t>
  </si>
  <si>
    <t>ジャカキのザイカ</t>
  </si>
  <si>
    <t>ジャカキのケルク</t>
  </si>
  <si>
    <t>ジャカキのシャフリル</t>
  </si>
  <si>
    <t>ジャカキのマヒカーレ (通常エンカウントでは出ない)</t>
  </si>
  <si>
    <t>ジャカキのサッタ (通常エンカウントでは出ない)</t>
  </si>
  <si>
    <t>アジャキのサラービス</t>
  </si>
  <si>
    <t>アジャキのガギダ</t>
  </si>
  <si>
    <t>アジャキのカギダスペシャル</t>
  </si>
  <si>
    <t>アジャキのバッカバーニヤ</t>
  </si>
  <si>
    <t>アジャキのパドルデビル</t>
  </si>
  <si>
    <t>アジャキのダマーメ</t>
  </si>
  <si>
    <t>アジャキのブルズアイ (精子)</t>
  </si>
  <si>
    <t>アジャキのバクシーグロ</t>
  </si>
  <si>
    <t>アジャキのゴバ</t>
  </si>
  <si>
    <t>アジャキのブレーダー</t>
  </si>
  <si>
    <t>アジャキのスティル</t>
  </si>
  <si>
    <t>アジャキのザイカ</t>
  </si>
  <si>
    <t>ぼうれい (青)</t>
  </si>
  <si>
    <t>ぼうれい (緑) (通常エンカウントでは出ない)</t>
  </si>
  <si>
    <t>ヘキガ (通常エンカウントでは出ない)</t>
  </si>
  <si>
    <t>アジャキのマッフ (通常エンカウントでは出ない)</t>
  </si>
  <si>
    <t>バルキのデスナイト</t>
  </si>
  <si>
    <t>バルキのダーヌ</t>
  </si>
  <si>
    <t>バルキのガルーダ</t>
  </si>
  <si>
    <t>バルキのパドルデビル</t>
  </si>
  <si>
    <t>バルキのダマーメ</t>
  </si>
  <si>
    <t>バルキのバクシーグロ</t>
  </si>
  <si>
    <t>バルキのサッタ</t>
  </si>
  <si>
    <t>バルキのザイカ</t>
  </si>
  <si>
    <t>バルキのガウズ</t>
  </si>
  <si>
    <t>バルキのガルーナ</t>
  </si>
  <si>
    <t>バルキのスパリオン</t>
  </si>
  <si>
    <t>バルキのモンガル</t>
  </si>
  <si>
    <t>バルキのシャラーナ</t>
  </si>
  <si>
    <t>ルードリッヒのぼうれい (通常エンカウントでは出ない)</t>
  </si>
  <si>
    <t>バルキのパスオーク (通常エンカウントでは出ない)</t>
  </si>
  <si>
    <t>バルキのゲラダ (通常エンカウントでは出ない)</t>
  </si>
  <si>
    <t>番号</t>
    <rPh sb="0" eb="2">
      <t>バンゴウ</t>
    </rPh>
    <phoneticPr fontId="1"/>
  </si>
  <si>
    <t>名前</t>
    <rPh sb="0" eb="2">
      <t>ナマエ</t>
    </rPh>
    <phoneticPr fontId="1"/>
  </si>
  <si>
    <t>スタミナ</t>
    <phoneticPr fontId="1"/>
  </si>
  <si>
    <t>パワー</t>
    <phoneticPr fontId="1"/>
  </si>
  <si>
    <t>4C</t>
  </si>
  <si>
    <t>4B</t>
  </si>
  <si>
    <t>ごほんぞん</t>
  </si>
  <si>
    <t>ヒスター</t>
  </si>
  <si>
    <t>ヒスターほんしょう</t>
  </si>
  <si>
    <t>ヒスターをしゅごする４天王ハレーナーダ天王</t>
  </si>
  <si>
    <t>ヒスターをしゅごする４天王ダラマータ天王</t>
  </si>
  <si>
    <t>ヒスターをしゅごする４天王ヴァルナーバ天王</t>
  </si>
  <si>
    <t>ヒスターをしゅごする４天王ヤーダノーヴ天王</t>
  </si>
  <si>
    <t>やみの天王ダヴァナンダ天王</t>
  </si>
  <si>
    <t>げんじゅうみん</t>
  </si>
  <si>
    <t>ヤバハマきょうそ</t>
  </si>
  <si>
    <t>うちゅう神モチョンマ</t>
  </si>
  <si>
    <t>デスロード</t>
  </si>
  <si>
    <t>ジャカキのなぞのストリッパー (グラフィックがおかしい？)</t>
  </si>
  <si>
    <t>ルードリッヒ</t>
  </si>
  <si>
    <t>ガネーシャ</t>
  </si>
  <si>
    <t>そうりょ</t>
  </si>
  <si>
    <t>(かんちょうがおこった!!)</t>
  </si>
  <si>
    <t>やくざ</t>
  </si>
  <si>
    <t>かんしゅ</t>
  </si>
  <si>
    <t>ハンター</t>
  </si>
  <si>
    <t>(レベリングで狩られるやくざ)</t>
  </si>
  <si>
    <t>ころしや</t>
  </si>
  <si>
    <t>ライオン (攻撃がおかしい)</t>
  </si>
  <si>
    <t>ライオン</t>
  </si>
  <si>
    <t>スケバン</t>
  </si>
  <si>
    <t>しゅぎょう (1)</t>
  </si>
  <si>
    <t>しゅぎょう (2)</t>
  </si>
  <si>
    <t>アカをながす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</si>
  <si>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</si>
  <si>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</si>
  <si>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</si>
  <si>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</si>
  <si>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</si>
  <si>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</si>
  <si>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</si>
  <si>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</si>
  <si>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</si>
  <si>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</si>
  <si>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4A</t>
  </si>
  <si>
    <t>4D</t>
  </si>
  <si>
    <t>4E</t>
  </si>
  <si>
    <t>4F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</si>
  <si>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</si>
  <si>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</si>
  <si>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</si>
  <si>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</si>
  <si>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</si>
  <si>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</si>
  <si>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</si>
  <si>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</si>
  <si>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</si>
  <si>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</si>
  <si>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5A</t>
  </si>
  <si>
    <t>5B</t>
  </si>
  <si>
    <t>5C</t>
  </si>
  <si>
    <t>5D</t>
  </si>
  <si>
    <t>5E</t>
  </si>
  <si>
    <t>5F</t>
  </si>
  <si>
    <t>攻撃間隔</t>
    <rPh sb="0" eb="2">
      <t>コウゲキ</t>
    </rPh>
    <rPh sb="2" eb="4">
      <t>カンカク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</si>
  <si>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</si>
  <si>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</si>
  <si>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何もしない？</t>
  </si>
  <si>
    <t>かーッつ!!　ひっさつのいちげき!!</t>
  </si>
  <si>
    <t>いわをもくだく。　ヘッドバンキング!!</t>
  </si>
  <si>
    <t>おしくらまんじゅう！　おされてなくな!!</t>
  </si>
  <si>
    <t>はっけよーい！　のこったのこった!!</t>
  </si>
  <si>
    <t>サイダー！　キーック!!</t>
  </si>
  <si>
    <t>示申かぜパーンチ！　シュっシュっ!!</t>
  </si>
  <si>
    <t>これでもか!!　ひだりピンタ!!</t>
  </si>
  <si>
    <t>これでもか!!　みぎピンタ!!</t>
  </si>
  <si>
    <t>にくをくわせろ!!　むしゃ　むしゃ。</t>
  </si>
  <si>
    <t>かわをはぎとれ!!　バリっビリビリ!!</t>
  </si>
  <si>
    <t>たたっきったる!!　ズサっ!!</t>
  </si>
  <si>
    <t>しんでもらうぜ!!　ドドドドドドっ!!</t>
  </si>
  <si>
    <t>しゃらくさい!!　しめころしてやるわ!!</t>
  </si>
  <si>
    <t>ひっさつ!!　いきりょうビーム!!</t>
  </si>
  <si>
    <t>やつざきじゃ　やつざきじゃ!!　もえろもえろ!!</t>
  </si>
  <si>
    <t>すてきな　ゆめをみせてやろう　さいみんガスを　かいでごらん</t>
  </si>
  <si>
    <t>わしのへを　かぎてえか!?　かすりっぺ！</t>
  </si>
  <si>
    <t>ならわしじゃ!!　天ばつやで！</t>
  </si>
  <si>
    <t>のろってやるう…　かなしばり！</t>
  </si>
  <si>
    <t>たたらずに　おくものかァ…　じごくにひきずりこんでやる！</t>
  </si>
  <si>
    <t>やまとつもった　うらみつらみ　はらさずに　おくものか!!</t>
  </si>
  <si>
    <t>おもいしれ！　スピリチュアル・アタック!!</t>
  </si>
  <si>
    <t>げんせいりやくじゃ!!　じゅみょうをいただいた!!</t>
  </si>
  <si>
    <t>示申をもおそれぬ！　示申がかりのじゅつ!!</t>
  </si>
  <si>
    <t>あがめよ。　ひざまづくのじゃ！</t>
  </si>
  <si>
    <t>やられたら　やりかえす！　いんねんいんがじゃ!!</t>
  </si>
  <si>
    <t>ザ・なんきょくこーせん!!　そくれいとう。</t>
  </si>
  <si>
    <t>みずのわざわいよ　きたれ!!　おぼれじぬのだ!!</t>
  </si>
  <si>
    <t>ひのわざわいよ　きたれ!!　やけしね!!</t>
  </si>
  <si>
    <t>かぜのわざわいよ　きたれ!!　くだけちれ!!</t>
  </si>
  <si>
    <t>土のわざわいよ　きたれ!!　つぶれてしまえ!!</t>
  </si>
  <si>
    <t>くうのわざわいよ　きたれ!!　ちっそくするのだ!!</t>
  </si>
  <si>
    <t>おまえの　ちがほしい!!　ちゅーちゅー!!</t>
  </si>
  <si>
    <t>たましいをいただく!!　ぱくぱく!!</t>
  </si>
  <si>
    <t>いっかいは　いっかい!!　オーラがえし!!</t>
  </si>
  <si>
    <t>そーれ　たいあたりー!!　おもいしったか!!</t>
  </si>
  <si>
    <t>ひっさつ　ちっそくこうげき!!　いきができまい!!</t>
  </si>
  <si>
    <t>たましいをよこせ!!　たましいを　ぬきとった!!</t>
  </si>
  <si>
    <t>ようとうムラマサ!!　ばっさり!!</t>
  </si>
  <si>
    <t>どすこい!!　カラタケわり!!　ぶちぞうめ　ほろびよ!!</t>
  </si>
  <si>
    <t>しんみょうにしろ!!　ごようだごようだ!!</t>
  </si>
  <si>
    <t>このこそドロめ!!　けいさつにつきだしてやる!!</t>
  </si>
  <si>
    <t>ひっひっひ！　ころしてしんぜよう!!</t>
  </si>
  <si>
    <t>おれさまのニクをくえ!!　とうだうまいか！</t>
  </si>
  <si>
    <t>せっしょうな！　ぼうずにけんかをうるとは…</t>
  </si>
  <si>
    <t>うまそうなニクだ！　あたまからくっちまえ!!</t>
  </si>
  <si>
    <t>ひっひっひ！　エクトプラズマほうしゃ!!</t>
  </si>
  <si>
    <t>ひっひっひ！　わるあがきはよせ！</t>
  </si>
  <si>
    <t>ぶじゅぶじゅ…　とけろとけろ!!</t>
  </si>
  <si>
    <t>きみもいっしょに…　ヨミのくにへ…</t>
  </si>
  <si>
    <t>２まいば　ソリおとし!!　よくそれるカミソリだわ…</t>
  </si>
  <si>
    <t>ガオー!!　ガオー!!　ひゃくじゅうの王ライオンだ!!</t>
  </si>
  <si>
    <t>ぶじゅぶじゅ…　おにくが　くさりだした!!</t>
  </si>
  <si>
    <t>威力</t>
    <rPh sb="0" eb="2">
      <t>イリョク</t>
    </rPh>
    <phoneticPr fontId="1"/>
  </si>
  <si>
    <t xml:space="preserve">ごまふによる無効化
</t>
    <rPh sb="6" eb="9">
      <t>ムコウカ</t>
    </rPh>
    <phoneticPr fontId="1"/>
  </si>
  <si>
    <t>ハグン</t>
    <phoneticPr fontId="1"/>
  </si>
  <si>
    <t>ブキョク</t>
    <phoneticPr fontId="1"/>
  </si>
  <si>
    <t>レンジョウ</t>
    <phoneticPr fontId="1"/>
  </si>
  <si>
    <t>ブンキョク</t>
    <phoneticPr fontId="1"/>
  </si>
  <si>
    <t>ロクゾン</t>
    <phoneticPr fontId="1"/>
  </si>
  <si>
    <t>キョモン</t>
    <phoneticPr fontId="1"/>
  </si>
  <si>
    <t>トンロウ</t>
    <phoneticPr fontId="1"/>
  </si>
  <si>
    <t>◯</t>
    <phoneticPr fontId="1"/>
  </si>
  <si>
    <t>おうごんのけさ
使用</t>
    <rPh sb="8" eb="10">
      <t>シヨウ</t>
    </rPh>
    <phoneticPr fontId="1"/>
  </si>
  <si>
    <t>はなめがね
使用</t>
    <rPh sb="6" eb="8">
      <t>シヨウ</t>
    </rPh>
    <phoneticPr fontId="1"/>
  </si>
  <si>
    <t>じょうばりきょう
使用</t>
    <rPh sb="9" eb="11">
      <t>シヨウ</t>
    </rPh>
    <phoneticPr fontId="1"/>
  </si>
  <si>
    <t>にほんとう
装備</t>
    <rPh sb="6" eb="8">
      <t>ソウビ</t>
    </rPh>
    <phoneticPr fontId="1"/>
  </si>
  <si>
    <t>マシンガン
装備</t>
    <rPh sb="6" eb="8">
      <t>ソウビ</t>
    </rPh>
    <phoneticPr fontId="1"/>
  </si>
  <si>
    <t>どっこう
装備</t>
    <rPh sb="5" eb="7">
      <t>ソウビ</t>
    </rPh>
    <phoneticPr fontId="1"/>
  </si>
  <si>
    <t>こうまのけん
装備</t>
    <rPh sb="7" eb="9">
      <t>ソウビ</t>
    </rPh>
    <phoneticPr fontId="1"/>
  </si>
  <si>
    <t>◯</t>
    <phoneticPr fontId="1"/>
  </si>
  <si>
    <t>◯</t>
    <phoneticPr fontId="1"/>
  </si>
  <si>
    <t>ドクバリこうげき!!　ぴゅっぴゅっ!!</t>
    <phoneticPr fontId="1"/>
  </si>
  <si>
    <t>タオ
呼び出し</t>
    <rPh sb="3" eb="4">
      <t>ヨ</t>
    </rPh>
    <rPh sb="5" eb="6">
      <t>ダ</t>
    </rPh>
    <phoneticPr fontId="1"/>
  </si>
  <si>
    <t>にんたい値無視攻撃になる条件(いずれかを満たした場合に無視となる)</t>
    <rPh sb="4" eb="5">
      <t>チ</t>
    </rPh>
    <rPh sb="5" eb="7">
      <t>ムシ</t>
    </rPh>
    <rPh sb="7" eb="9">
      <t>コウゲキ</t>
    </rPh>
    <rPh sb="12" eb="14">
      <t>ジョウケン</t>
    </rPh>
    <rPh sb="20" eb="21">
      <t>ミ</t>
    </rPh>
    <rPh sb="24" eb="26">
      <t>バアイ</t>
    </rPh>
    <rPh sb="27" eb="29">
      <t>ムシ</t>
    </rPh>
    <phoneticPr fontId="1"/>
  </si>
  <si>
    <t>00 17 00 00 17 00 00 17</t>
  </si>
  <si>
    <t>03 25 03 25 03 25 03 00</t>
  </si>
  <si>
    <t>11 0D 05 06 05 03 06 00</t>
  </si>
  <si>
    <t>03 08 07 03 03 03 03 00</t>
  </si>
  <si>
    <t>03 00 00 03 00 00 00 03</t>
  </si>
  <si>
    <t>10 00 00 05 03 00 03 03</t>
  </si>
  <si>
    <t>04 2A 00 01 00 04 00 04</t>
  </si>
  <si>
    <t>10 00 10 00 00 00 00 10</t>
  </si>
  <si>
    <t>0D 0D 0D 0D 0D 0D 0D 00</t>
  </si>
  <si>
    <t>12 2A 03 04 04 05 06 00</t>
  </si>
  <si>
    <t>09 09 09 22 03 05 06 00</t>
  </si>
  <si>
    <t>25 0D 05 05 06 08 07 00</t>
  </si>
  <si>
    <t>03 03 04 05 30 05 06 00</t>
  </si>
  <si>
    <t>02 02 02 02 02 02 02 00</t>
  </si>
  <si>
    <t>0F 2C 03 00 03 00 00 00</t>
  </si>
  <si>
    <t>09 09 22 30 2C 3A 22 00</t>
  </si>
  <si>
    <t>13 2A 03 36 08 30 07 00</t>
  </si>
  <si>
    <t>11 11 11 00 00 05 05 00</t>
  </si>
  <si>
    <t>0F 05 04 04 04 05 05 00</t>
  </si>
  <si>
    <t>05 2A 07 08 00 07 08 00</t>
  </si>
  <si>
    <t>19 30 0B 23 30 00 00 00</t>
  </si>
  <si>
    <t>03 2A 07 07 08 31 06 00</t>
  </si>
  <si>
    <t>01 2C 34 26 07 08 2D 00</t>
  </si>
  <si>
    <t>26 15 0A 0F 18 00 30 30</t>
  </si>
  <si>
    <t>34 1B 0F 04 2C 06 06 00</t>
  </si>
  <si>
    <t>04 3A 06 07 08 31 03 00</t>
  </si>
  <si>
    <t>12 36 01 0A 0A 31 30 00</t>
  </si>
  <si>
    <t>0B 2A 19 0B 30 0B 19 0B</t>
  </si>
  <si>
    <t>13 15 15 09 09 3A 34 00</t>
  </si>
  <si>
    <t>25 16 12 34 36 0A 05 00</t>
  </si>
  <si>
    <t>0D 0E 17 09 36 34 3A 34</t>
  </si>
  <si>
    <t>09 2A 09 09 09 09 09 00</t>
  </si>
  <si>
    <t>1C 2A 07 31 0E 08 2D 30</t>
  </si>
  <si>
    <t>14 0F 34 1A 0F 0A 05 00</t>
  </si>
  <si>
    <t>2D 11 06 11 04 05 06 00</t>
  </si>
  <si>
    <t>13 01 28 2B 2B 2B 2B 00</t>
  </si>
  <si>
    <t>1A 0F 0F 26 04 05 06 00</t>
  </si>
  <si>
    <t>11 10 10 03 26 05 06 00</t>
  </si>
  <si>
    <t>16 30 0F 06 06 07 08 00</t>
  </si>
  <si>
    <t>1D 14 22 10 34 0A 12 2C</t>
  </si>
  <si>
    <t>1C 1F 09 36 09 23 34 1F</t>
  </si>
  <si>
    <t>21 27 18 0A 31 07 27 31</t>
  </si>
  <si>
    <t>15 2A 35 31 36 34 1E 34</t>
  </si>
  <si>
    <t>12 0A 27 34 07 08 31 00</t>
  </si>
  <si>
    <t>0E 2A 09 2C 22 31 3A 0F</t>
  </si>
  <si>
    <t>14 2A 1D 1E 1F 20 21 16</t>
  </si>
  <si>
    <t>34 2A 00 34 34 18 34 34</t>
  </si>
  <si>
    <t>2E 2A 2E 0C 0C 07 08 2E</t>
  </si>
  <si>
    <t>1D 1E 1F 20 21 27 23 3A</t>
  </si>
  <si>
    <t>2F 2A 07 08 2F 2F 2F 05</t>
  </si>
  <si>
    <t>03 03 04 04 00 00 05 06</t>
  </si>
  <si>
    <t>14 34 33 22 18 22 33 34</t>
  </si>
  <si>
    <t>18 2A 17 35 36 18 35 36</t>
  </si>
  <si>
    <t>16 15 14 16 15 16 18 15</t>
  </si>
  <si>
    <t>2D 37 15 37 16 37 2D 23</t>
  </si>
  <si>
    <t>38 2A 07 08 07 08 38 38</t>
  </si>
  <si>
    <t>39 39 39 39 39 39 39 39</t>
  </si>
  <si>
    <t>03 2A 05 06 0B 06 05 06</t>
  </si>
  <si>
    <t>37 2A 23 17 00 17 00 10</t>
  </si>
  <si>
    <t>00 00 07 08 0C 0C 00 00</t>
  </si>
  <si>
    <t>0C 2A 0C 00 00 0C 0C 0C</t>
  </si>
  <si>
    <t>17 18 19 37 37 14 15 16</t>
  </si>
  <si>
    <t>12 2A 2D 36 3A 31 34 10</t>
  </si>
  <si>
    <t>パターン</t>
    <phoneticPr fontId="1"/>
  </si>
  <si>
    <t>番号</t>
    <rPh sb="0" eb="2">
      <t>バンゴウ</t>
    </rPh>
    <phoneticPr fontId="1"/>
  </si>
  <si>
    <t>行動パターン
番号</t>
    <rPh sb="0" eb="2">
      <t>コウドウ</t>
    </rPh>
    <rPh sb="7" eb="9">
      <t>バンゴウ</t>
    </rPh>
    <phoneticPr fontId="1"/>
  </si>
  <si>
    <t>行動パターン
(この中からランダムに選ばれる)</t>
    <rPh sb="0" eb="2">
      <t>コウドウ</t>
    </rPh>
    <rPh sb="10" eb="11">
      <t>ナカ</t>
    </rPh>
    <rPh sb="18" eb="19">
      <t>エラ</t>
    </rPh>
    <phoneticPr fontId="1"/>
  </si>
  <si>
    <t>-</t>
    <phoneticPr fontId="1"/>
  </si>
  <si>
    <t>ぼうぎょ無視で攻撃できるぶちぞう</t>
    <rPh sb="4" eb="6">
      <t>ムシ</t>
    </rPh>
    <rPh sb="7" eb="9">
      <t>コウゲキ</t>
    </rPh>
    <phoneticPr fontId="1"/>
  </si>
  <si>
    <t>アジナ</t>
    <phoneticPr fontId="1"/>
  </si>
  <si>
    <t>サハスラ</t>
    <phoneticPr fontId="1"/>
  </si>
  <si>
    <t>7F</t>
  </si>
  <si>
    <t>7E</t>
  </si>
  <si>
    <t>7C</t>
  </si>
  <si>
    <t>F8</t>
  </si>
  <si>
    <t>7A</t>
  </si>
  <si>
    <t>B8</t>
  </si>
  <si>
    <t>E0</t>
  </si>
  <si>
    <t>F0</t>
  </si>
  <si>
    <t>FE</t>
  </si>
  <si>
    <t>78</t>
  </si>
  <si>
    <t>79</t>
  </si>
  <si>
    <t>70</t>
  </si>
  <si>
    <t>68</t>
  </si>
  <si>
    <t>64</t>
  </si>
  <si>
    <t>80</t>
  </si>
  <si>
    <t>74</t>
  </si>
  <si>
    <t>ビシュダ</t>
    <phoneticPr fontId="1"/>
  </si>
  <si>
    <t>アナハタ</t>
    <phoneticPr fontId="1"/>
  </si>
  <si>
    <t>マニブラ</t>
    <phoneticPr fontId="1"/>
  </si>
  <si>
    <t>スワジスター</t>
    <phoneticPr fontId="1"/>
  </si>
  <si>
    <t>ムーラダー</t>
    <phoneticPr fontId="1"/>
  </si>
  <si>
    <t>おうごんの
けさ使用</t>
    <rPh sb="8" eb="10">
      <t>シヨウ</t>
    </rPh>
    <phoneticPr fontId="1"/>
  </si>
  <si>
    <t>じょうばり
きょう使用</t>
    <rPh sb="9" eb="11">
      <t>シヨウ</t>
    </rPh>
    <phoneticPr fontId="1"/>
  </si>
  <si>
    <t>敵のぼうぎょ無視攻撃になる条件(いずれかを満たした場合に無視となる)</t>
    <rPh sb="0" eb="1">
      <t>テキ</t>
    </rPh>
    <rPh sb="6" eb="8">
      <t>ムシ</t>
    </rPh>
    <rPh sb="8" eb="10">
      <t>コウゲキ</t>
    </rPh>
    <rPh sb="13" eb="15">
      <t>ジョウケン</t>
    </rPh>
    <rPh sb="21" eb="22">
      <t>ミ</t>
    </rPh>
    <rPh sb="25" eb="27">
      <t>バアイ</t>
    </rPh>
    <rPh sb="28" eb="30">
      <t>ムシ</t>
    </rPh>
    <phoneticPr fontId="1"/>
  </si>
  <si>
    <t>ぼうぎょ無視条件データ</t>
    <rPh sb="4" eb="6">
      <t>ムシ</t>
    </rPh>
    <rPh sb="6" eb="8">
      <t>ジョウケン</t>
    </rPh>
    <phoneticPr fontId="1"/>
  </si>
  <si>
    <t>E8</t>
  </si>
  <si>
    <t>D8</t>
  </si>
  <si>
    <t>B0</t>
  </si>
  <si>
    <t>C0</t>
  </si>
  <si>
    <t>C8</t>
  </si>
  <si>
    <t>A8</t>
  </si>
  <si>
    <t>A0</t>
  </si>
  <si>
    <t>FF</t>
  </si>
  <si>
    <t>BF</t>
  </si>
  <si>
    <t>98</t>
  </si>
  <si>
    <t>88</t>
  </si>
  <si>
    <t>グリーゲルが
効くか</t>
    <rPh sb="7" eb="8">
      <t>キ</t>
    </rPh>
    <phoneticPr fontId="1"/>
  </si>
  <si>
    <t>8E</t>
  </si>
  <si>
    <t>ED</t>
  </si>
  <si>
    <t>E7</t>
  </si>
  <si>
    <t>E9</t>
  </si>
  <si>
    <t>EA</t>
  </si>
  <si>
    <t>EC</t>
  </si>
  <si>
    <t>番号</t>
    <rPh sb="0" eb="2">
      <t>バンゴウ</t>
    </rPh>
    <phoneticPr fontId="1"/>
  </si>
  <si>
    <t>6A</t>
  </si>
  <si>
    <t>6B</t>
  </si>
  <si>
    <t>6C</t>
  </si>
  <si>
    <t>6D</t>
  </si>
  <si>
    <t>6E</t>
  </si>
  <si>
    <t>6F</t>
  </si>
  <si>
    <t>7B</t>
  </si>
  <si>
    <t>7D</t>
  </si>
  <si>
    <t>8A</t>
  </si>
  <si>
    <t>8B</t>
  </si>
  <si>
    <t>8C</t>
  </si>
  <si>
    <t>8D</t>
  </si>
  <si>
    <t>8F</t>
  </si>
  <si>
    <t>9A</t>
  </si>
  <si>
    <t>9B</t>
  </si>
  <si>
    <t>9C</t>
  </si>
  <si>
    <t>9D</t>
  </si>
  <si>
    <t>9E</t>
  </si>
  <si>
    <t>9F</t>
  </si>
  <si>
    <t>A1</t>
  </si>
  <si>
    <t>A2</t>
  </si>
  <si>
    <t>A3</t>
  </si>
  <si>
    <t>A4</t>
  </si>
  <si>
    <t>A5</t>
  </si>
  <si>
    <t>A6</t>
  </si>
  <si>
    <t>A7</t>
  </si>
  <si>
    <t>A9</t>
  </si>
  <si>
    <t>AA</t>
  </si>
  <si>
    <t>AB</t>
  </si>
  <si>
    <t>AC</t>
  </si>
  <si>
    <t>AD</t>
  </si>
  <si>
    <t>AE</t>
  </si>
  <si>
    <t>AF</t>
  </si>
  <si>
    <t>B1</t>
  </si>
  <si>
    <t>B2</t>
  </si>
  <si>
    <t>B3</t>
  </si>
  <si>
    <t>B4</t>
  </si>
  <si>
    <t>B5</t>
  </si>
  <si>
    <t>B6</t>
  </si>
  <si>
    <t>B7</t>
  </si>
  <si>
    <t>B9</t>
  </si>
  <si>
    <t>BA</t>
  </si>
  <si>
    <t>BB</t>
  </si>
  <si>
    <t>BC</t>
  </si>
  <si>
    <t>BD</t>
  </si>
  <si>
    <t>BE</t>
  </si>
  <si>
    <t>C1</t>
  </si>
  <si>
    <t>C2</t>
  </si>
  <si>
    <t>C3</t>
  </si>
  <si>
    <t>C4</t>
  </si>
  <si>
    <t>C5</t>
  </si>
  <si>
    <t>C6</t>
  </si>
  <si>
    <t>C7</t>
  </si>
  <si>
    <t>C9</t>
  </si>
  <si>
    <t>CA</t>
  </si>
  <si>
    <t>CB</t>
  </si>
  <si>
    <t>CC</t>
  </si>
  <si>
    <t>CD</t>
  </si>
  <si>
    <t>CE</t>
  </si>
  <si>
    <t>CF</t>
  </si>
  <si>
    <t>D0</t>
  </si>
  <si>
    <t>D1</t>
  </si>
  <si>
    <t>D2</t>
  </si>
  <si>
    <t>D3</t>
  </si>
  <si>
    <t>D4</t>
  </si>
  <si>
    <t>D5</t>
  </si>
  <si>
    <t>D6</t>
  </si>
  <si>
    <t>D7</t>
  </si>
  <si>
    <t>D9</t>
  </si>
  <si>
    <t>DA</t>
  </si>
  <si>
    <t>DB</t>
  </si>
  <si>
    <t>DC</t>
  </si>
  <si>
    <t>DD</t>
  </si>
  <si>
    <t>DE</t>
  </si>
  <si>
    <t>DF</t>
  </si>
  <si>
    <t>E1</t>
  </si>
  <si>
    <t>E2</t>
  </si>
  <si>
    <t>E3</t>
  </si>
  <si>
    <t>E4</t>
  </si>
  <si>
    <t>E5</t>
  </si>
  <si>
    <t>E6</t>
  </si>
  <si>
    <t>EB</t>
  </si>
  <si>
    <t>EE</t>
  </si>
  <si>
    <t>EF</t>
  </si>
  <si>
    <t>F1</t>
  </si>
  <si>
    <t>F2</t>
  </si>
  <si>
    <t>F3</t>
  </si>
  <si>
    <t>F4</t>
  </si>
  <si>
    <t>F5</t>
  </si>
  <si>
    <t>F6</t>
  </si>
  <si>
    <t>F7</t>
  </si>
  <si>
    <t>F9</t>
  </si>
  <si>
    <t>FA</t>
  </si>
  <si>
    <t>FB</t>
  </si>
  <si>
    <t>FC</t>
  </si>
  <si>
    <t>FD</t>
  </si>
  <si>
    <t>60</t>
  </si>
  <si>
    <t>61</t>
  </si>
  <si>
    <t>62</t>
  </si>
  <si>
    <t>63</t>
  </si>
  <si>
    <t>65</t>
  </si>
  <si>
    <t>66</t>
  </si>
  <si>
    <t>67</t>
  </si>
  <si>
    <t>69</t>
  </si>
  <si>
    <t>71</t>
  </si>
  <si>
    <t>72</t>
  </si>
  <si>
    <t>73</t>
  </si>
  <si>
    <t>75</t>
  </si>
  <si>
    <t>76</t>
  </si>
  <si>
    <t>77</t>
  </si>
  <si>
    <t>81</t>
  </si>
  <si>
    <t>82</t>
  </si>
  <si>
    <t>83</t>
  </si>
  <si>
    <t>84</t>
  </si>
  <si>
    <t>85</t>
  </si>
  <si>
    <t>86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</si>
  <si>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</si>
  <si>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</si>
  <si>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</si>
  <si>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</si>
  <si>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</si>
  <si>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</si>
  <si>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</si>
  <si>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</si>
  <si>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</si>
  <si>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</si>
  <si>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99</t>
  </si>
  <si>
    <t>下位6bit値</t>
    <rPh sb="0" eb="2">
      <t>カイ</t>
    </rPh>
    <rPh sb="6" eb="7">
      <t>チ</t>
    </rPh>
    <phoneticPr fontId="1"/>
  </si>
  <si>
    <t>ぼうぎょ無視
ぶちぞうデータ</t>
    <rPh sb="4" eb="6">
      <t>ムシ</t>
    </rPh>
    <phoneticPr fontId="1"/>
  </si>
  <si>
    <t>上位2bit値</t>
    <rPh sb="0" eb="2">
      <t>ジョウイ</t>
    </rPh>
    <rPh sb="6" eb="7">
      <t>チ</t>
    </rPh>
    <phoneticPr fontId="1"/>
  </si>
  <si>
    <t>特殊能力</t>
    <rPh sb="0" eb="2">
      <t>トクシュ</t>
    </rPh>
    <rPh sb="2" eb="4">
      <t>ノウリョク</t>
    </rPh>
    <phoneticPr fontId="1"/>
  </si>
  <si>
    <t>-</t>
    <phoneticPr fontId="1"/>
  </si>
  <si>
    <t>特殊能力</t>
    <rPh sb="0" eb="4">
      <t>トクシュノウリョク</t>
    </rPh>
    <phoneticPr fontId="1"/>
  </si>
  <si>
    <t>たいりょく4目盛り以下で全回復</t>
    <rPh sb="6" eb="8">
      <t>メモ</t>
    </rPh>
    <rPh sb="9" eb="11">
      <t>イカ</t>
    </rPh>
    <rPh sb="12" eb="15">
      <t>ゼンカイフク</t>
    </rPh>
    <phoneticPr fontId="1"/>
  </si>
  <si>
    <t>連打する程行動が速くなる</t>
    <rPh sb="0" eb="2">
      <t>レンダ</t>
    </rPh>
    <rPh sb="4" eb="5">
      <t>ホド</t>
    </rPh>
    <rPh sb="5" eb="7">
      <t>コウドウ</t>
    </rPh>
    <rPh sb="8" eb="9">
      <t>ハヤ</t>
    </rPh>
    <phoneticPr fontId="1"/>
  </si>
  <si>
    <t>連打する程行動が遅くなる</t>
    <rPh sb="0" eb="2">
      <t>レンダ</t>
    </rPh>
    <rPh sb="4" eb="5">
      <t>ホド</t>
    </rPh>
    <rPh sb="5" eb="7">
      <t>コウドウ</t>
    </rPh>
    <rPh sb="8" eb="9">
      <t>オソ</t>
    </rPh>
    <phoneticPr fontId="1"/>
  </si>
  <si>
    <t>にんたい</t>
    <phoneticPr fontId="1"/>
  </si>
  <si>
    <t>逃走データ</t>
    <rPh sb="0" eb="2">
      <t>トウソウ</t>
    </rPh>
    <phoneticPr fontId="1"/>
  </si>
  <si>
    <t>約48秒で
逃走</t>
    <rPh sb="0" eb="1">
      <t>ヤク</t>
    </rPh>
    <rPh sb="3" eb="4">
      <t>ビョウ</t>
    </rPh>
    <rPh sb="6" eb="8">
      <t>トウソウ</t>
    </rPh>
    <phoneticPr fontId="1"/>
  </si>
  <si>
    <t>A0</t>
    <phoneticPr fontId="1"/>
  </si>
  <si>
    <t>1/4の確率で
逃走</t>
    <rPh sb="4" eb="6">
      <t>カクリツ</t>
    </rPh>
    <rPh sb="8" eb="10">
      <t>トウソウ</t>
    </rPh>
    <phoneticPr fontId="1"/>
  </si>
  <si>
    <t>ヒスターの
おめんで逃走</t>
    <rPh sb="10" eb="12">
      <t>トウソウ</t>
    </rPh>
    <phoneticPr fontId="1"/>
  </si>
  <si>
    <t>残りHPが256
の倍数で逃走</t>
    <rPh sb="0" eb="1">
      <t>ノコ</t>
    </rPh>
    <rPh sb="10" eb="12">
      <t>バイスウ</t>
    </rPh>
    <rPh sb="13" eb="15">
      <t>トウソウ</t>
    </rPh>
    <phoneticPr fontId="1"/>
  </si>
  <si>
    <t>下位4bit値</t>
    <rPh sb="0" eb="2">
      <t>カイ</t>
    </rPh>
    <rPh sb="6" eb="7">
      <t>チ</t>
    </rPh>
    <phoneticPr fontId="1"/>
  </si>
  <si>
    <t>敵逃走条件</t>
    <rPh sb="0" eb="1">
      <t>テキ</t>
    </rPh>
    <rPh sb="1" eb="3">
      <t>トウソウ</t>
    </rPh>
    <rPh sb="3" eb="5">
      <t>ジョウケン</t>
    </rPh>
    <phoneticPr fontId="1"/>
  </si>
  <si>
    <t>確率</t>
    <rPh sb="0" eb="2">
      <t>カクリツ</t>
    </rPh>
    <phoneticPr fontId="1"/>
  </si>
  <si>
    <t>100%</t>
    <phoneticPr fontId="1"/>
  </si>
  <si>
    <t>1/2</t>
    <phoneticPr fontId="1"/>
  </si>
  <si>
    <t>1/3</t>
    <phoneticPr fontId="1"/>
  </si>
  <si>
    <t>1/4</t>
    <phoneticPr fontId="1"/>
  </si>
  <si>
    <t>1/5</t>
    <phoneticPr fontId="1"/>
  </si>
  <si>
    <t>1/6</t>
    <phoneticPr fontId="1"/>
  </si>
  <si>
    <t>1/7</t>
    <phoneticPr fontId="1"/>
  </si>
  <si>
    <t>1/8</t>
    <phoneticPr fontId="1"/>
  </si>
  <si>
    <t>1/9</t>
    <phoneticPr fontId="1"/>
  </si>
  <si>
    <t>1/10</t>
    <phoneticPr fontId="1"/>
  </si>
  <si>
    <t>1/11</t>
    <phoneticPr fontId="1"/>
  </si>
  <si>
    <t>1/12</t>
    <phoneticPr fontId="1"/>
  </si>
  <si>
    <t>1/13</t>
    <phoneticPr fontId="1"/>
  </si>
  <si>
    <t>1/14</t>
    <phoneticPr fontId="1"/>
  </si>
  <si>
    <t>1/15</t>
    <phoneticPr fontId="1"/>
  </si>
  <si>
    <t>0%</t>
    <phoneticPr fontId="1"/>
  </si>
  <si>
    <t>警官</t>
    <rPh sb="0" eb="2">
      <t>ケイカン</t>
    </rPh>
    <phoneticPr fontId="1"/>
  </si>
  <si>
    <t>◯</t>
    <phoneticPr fontId="1"/>
  </si>
  <si>
    <t>逃走成功
確率</t>
    <rPh sb="0" eb="2">
      <t>トウソウ</t>
    </rPh>
    <rPh sb="2" eb="4">
      <t>セイコウ</t>
    </rPh>
    <rPh sb="5" eb="7">
      <t>カクリツ</t>
    </rPh>
    <phoneticPr fontId="1"/>
  </si>
  <si>
    <t/>
  </si>
  <si>
    <t>◯</t>
  </si>
  <si>
    <t>タオ呼び出し
が安全か</t>
    <rPh sb="2" eb="3">
      <t>ヨ</t>
    </rPh>
    <rPh sb="4" eb="5">
      <t>ダ</t>
    </rPh>
    <rPh sb="8" eb="10">
      <t>アンゼン</t>
    </rPh>
    <phoneticPr fontId="1"/>
  </si>
  <si>
    <t>にほんとう
装備が安全か</t>
    <rPh sb="6" eb="8">
      <t>ソウビ</t>
    </rPh>
    <rPh sb="9" eb="11">
      <t>アンゼン</t>
    </rPh>
    <phoneticPr fontId="1"/>
  </si>
  <si>
    <t>マシンガン装備
が安全か</t>
    <rPh sb="5" eb="7">
      <t>ソウビ</t>
    </rPh>
    <rPh sb="9" eb="11">
      <t>アンゼン</t>
    </rPh>
    <phoneticPr fontId="1"/>
  </si>
  <si>
    <t>どっこう装備
が安全か</t>
    <rPh sb="4" eb="6">
      <t>ソウビ</t>
    </rPh>
    <rPh sb="8" eb="10">
      <t>アンゼン</t>
    </rPh>
    <phoneticPr fontId="1"/>
  </si>
  <si>
    <t>こうまのけん
装備が安全か</t>
    <rPh sb="7" eb="9">
      <t>ソウビ</t>
    </rPh>
    <rPh sb="10" eb="12">
      <t>アンゼン</t>
    </rPh>
    <phoneticPr fontId="1"/>
  </si>
  <si>
    <t>おうごんのけさ
装備が安全か</t>
    <rPh sb="8" eb="10">
      <t>ソウビ</t>
    </rPh>
    <rPh sb="11" eb="13">
      <t>アンゼン</t>
    </rPh>
    <phoneticPr fontId="1"/>
  </si>
  <si>
    <t>メダマをつぶしてやる!!　まぶしくて　めがみえまい!!</t>
    <phoneticPr fontId="1"/>
  </si>
  <si>
    <t>ただではすまさん!!</t>
    <phoneticPr fontId="1"/>
  </si>
  <si>
    <t>まっぷたつにしてくれる!!　ムラマサのタタリじゃ!!</t>
    <phoneticPr fontId="1"/>
  </si>
  <si>
    <t>こどものくせに　なまいきなことを!!</t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</si>
</sst>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49" fontId="0" fillId="0" borderId="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2" borderId="1" xfId="0" applyFill="1" applyBorder="1">
      <alignment vertical="center"/>
    </xf>
    <xf numFmtId="49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0" fillId="0" borderId="18" xfId="0" applyNumberFormat="1" applyFill="1" applyBorder="1">
      <alignment vertical="center"/>
    </xf>
    <xf numFmtId="0" fontId="0" fillId="0" borderId="19" xfId="0" applyBorder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Border="1">
      <alignment vertical="center"/>
    </xf>
    <xf numFmtId="49" fontId="0" fillId="0" borderId="18" xfId="0" applyNumberFormat="1" applyFill="1" applyBorder="1">
      <alignment vertical="center"/>
    </xf>
    <xf numFmtId="49" fontId="0" fillId="0" borderId="8" xfId="0" applyNumberFormat="1" applyBorder="1">
      <alignment vertical="center"/>
    </xf>
    <xf numFmtId="49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49" fontId="0" fillId="0" borderId="23" xfId="0" applyNumberFormat="1" applyBorder="1">
      <alignment vertical="center"/>
    </xf>
    <xf numFmtId="0" fontId="4" fillId="2" borderId="1" xfId="0" applyFont="1" applyFill="1" applyBorder="1">
      <alignment vertical="center"/>
    </xf>
    <xf numFmtId="49" fontId="0" fillId="0" borderId="10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21" xfId="0" applyNumberForma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5" fillId="2" borderId="5" xfId="0" applyFont="1" applyFill="1" applyBorder="1">
      <alignment vertical="center"/>
    </xf>
    <xf numFmtId="0" fontId="4" fillId="2" borderId="10" xfId="0" applyFont="1" applyFill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2" borderId="18" xfId="0" applyFill="1" applyBorder="1">
      <alignment vertical="center"/>
    </xf>
    <xf numFmtId="49" fontId="0" fillId="0" borderId="1" xfId="0" applyNumberFormat="1" applyFill="1" applyBorder="1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  <xf numFmtId="49" fontId="0" fillId="0" borderId="22" xfId="0" applyNumberFormat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5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9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13.5"/>
  <cols>
    <col min="2" max="2" width="48.5" bestFit="1" customWidth="1"/>
    <col min="7" max="7" width="12.125" hidden="1" customWidth="1"/>
    <col min="8" max="8" width="25.125" bestFit="1" customWidth="1"/>
    <col min="9" max="9" width="27.875" bestFit="1" customWidth="1"/>
    <col min="10" max="10" width="11" hidden="1" customWidth="1"/>
    <col min="11" max="11" width="5.25" bestFit="1" customWidth="1"/>
    <col min="12" max="12" width="6.625" bestFit="1" customWidth="1"/>
    <col min="13" max="15" width="6.375" bestFit="1" customWidth="1"/>
    <col min="16" max="16" width="8.875" bestFit="1" customWidth="1"/>
    <col min="17" max="17" width="8" bestFit="1" customWidth="1"/>
    <col min="18" max="18" width="5.625" hidden="1" customWidth="1"/>
    <col min="20" max="20" width="8.25" bestFit="1" customWidth="1"/>
    <col min="22" max="22" width="6.625" bestFit="1" customWidth="1"/>
    <col min="23" max="23" width="7.5" bestFit="1" customWidth="1"/>
    <col min="24" max="24" width="7.75" bestFit="1" customWidth="1"/>
    <col min="25" max="25" width="6" bestFit="1" customWidth="1"/>
    <col min="26" max="26" width="8.875" bestFit="1" customWidth="1"/>
    <col min="28" max="28" width="9" hidden="1" customWidth="1"/>
    <col min="29" max="29" width="7" bestFit="1" customWidth="1"/>
    <col min="30" max="30" width="9.5" bestFit="1" customWidth="1"/>
    <col min="31" max="31" width="9.625" bestFit="1" customWidth="1"/>
    <col min="32" max="32" width="9.125" bestFit="1" customWidth="1"/>
    <col min="34" max="34" width="9.75" bestFit="1" customWidth="1"/>
    <col min="36" max="36" width="10.5" bestFit="1" customWidth="1"/>
    <col min="37" max="37" width="11.25" bestFit="1" customWidth="1"/>
  </cols>
  <sheetData>
    <row r="1" spans="1:39" ht="27" customHeight="1">
      <c r="A1" s="73" t="s">
        <v>125</v>
      </c>
      <c r="B1" s="73" t="s">
        <v>126</v>
      </c>
      <c r="C1" s="73" t="s">
        <v>127</v>
      </c>
      <c r="D1" s="73" t="s">
        <v>128</v>
      </c>
      <c r="E1" s="73" t="s">
        <v>519</v>
      </c>
      <c r="F1" s="73" t="s">
        <v>189</v>
      </c>
      <c r="G1" s="83" t="s">
        <v>333</v>
      </c>
      <c r="H1" s="77" t="s">
        <v>334</v>
      </c>
      <c r="I1" s="85" t="s">
        <v>513</v>
      </c>
      <c r="J1" s="80" t="s">
        <v>511</v>
      </c>
      <c r="K1" s="79" t="s">
        <v>336</v>
      </c>
      <c r="L1" s="73"/>
      <c r="M1" s="73"/>
      <c r="N1" s="73"/>
      <c r="O1" s="73"/>
      <c r="P1" s="73"/>
      <c r="Q1" s="73"/>
      <c r="R1" s="82" t="s">
        <v>363</v>
      </c>
      <c r="S1" s="79" t="s">
        <v>362</v>
      </c>
      <c r="T1" s="73"/>
      <c r="U1" s="73"/>
      <c r="V1" s="73"/>
      <c r="W1" s="73"/>
      <c r="X1" s="73"/>
      <c r="Y1" s="73"/>
      <c r="Z1" s="82"/>
      <c r="AA1" s="75" t="s">
        <v>375</v>
      </c>
      <c r="AB1" s="71" t="s">
        <v>520</v>
      </c>
      <c r="AC1" s="73" t="s">
        <v>527</v>
      </c>
      <c r="AD1" s="73"/>
      <c r="AE1" s="73"/>
      <c r="AF1" s="74"/>
      <c r="AG1" s="69" t="s">
        <v>547</v>
      </c>
      <c r="AH1" s="67" t="s">
        <v>555</v>
      </c>
      <c r="AI1" s="87" t="s">
        <v>550</v>
      </c>
      <c r="AJ1" s="87" t="s">
        <v>551</v>
      </c>
      <c r="AK1" s="87" t="s">
        <v>552</v>
      </c>
      <c r="AL1" s="87" t="s">
        <v>553</v>
      </c>
      <c r="AM1" s="87" t="s">
        <v>554</v>
      </c>
    </row>
    <row r="2" spans="1:39" ht="21">
      <c r="A2" s="73"/>
      <c r="B2" s="73"/>
      <c r="C2" s="73"/>
      <c r="D2" s="73"/>
      <c r="E2" s="73"/>
      <c r="F2" s="73"/>
      <c r="G2" s="84"/>
      <c r="H2" s="78"/>
      <c r="I2" s="86"/>
      <c r="J2" s="81"/>
      <c r="K2" s="50" t="s">
        <v>337</v>
      </c>
      <c r="L2" s="43" t="s">
        <v>338</v>
      </c>
      <c r="M2" s="43" t="s">
        <v>355</v>
      </c>
      <c r="N2" s="43" t="s">
        <v>356</v>
      </c>
      <c r="O2" s="43" t="s">
        <v>357</v>
      </c>
      <c r="P2" s="43" t="s">
        <v>358</v>
      </c>
      <c r="Q2" s="43" t="s">
        <v>359</v>
      </c>
      <c r="R2" s="82"/>
      <c r="S2" s="30" t="s">
        <v>360</v>
      </c>
      <c r="T2" s="26" t="s">
        <v>257</v>
      </c>
      <c r="U2" s="26" t="s">
        <v>361</v>
      </c>
      <c r="V2" s="26" t="s">
        <v>266</v>
      </c>
      <c r="W2" s="26" t="s">
        <v>259</v>
      </c>
      <c r="X2" s="26" t="s">
        <v>260</v>
      </c>
      <c r="Y2" s="26" t="s">
        <v>261</v>
      </c>
      <c r="Z2" s="51" t="s">
        <v>262</v>
      </c>
      <c r="AA2" s="76"/>
      <c r="AB2" s="72"/>
      <c r="AC2" s="60" t="s">
        <v>521</v>
      </c>
      <c r="AD2" s="26" t="s">
        <v>524</v>
      </c>
      <c r="AE2" s="26" t="s">
        <v>525</v>
      </c>
      <c r="AF2" s="31" t="s">
        <v>523</v>
      </c>
      <c r="AG2" s="70"/>
      <c r="AH2" s="68"/>
      <c r="AI2" s="88"/>
      <c r="AJ2" s="88"/>
      <c r="AK2" s="88"/>
      <c r="AL2" s="88"/>
      <c r="AM2" s="88"/>
    </row>
    <row r="3" spans="1:39">
      <c r="A3" s="1" t="s">
        <v>24</v>
      </c>
      <c r="B3" s="2" t="s">
        <v>64</v>
      </c>
      <c r="C3" s="2">
        <v>256</v>
      </c>
      <c r="D3" s="2">
        <v>4</v>
      </c>
      <c r="E3" s="2">
        <v>1</v>
      </c>
      <c r="F3" s="10">
        <v>72</v>
      </c>
      <c r="G3" s="1" t="s">
        <v>25</v>
      </c>
      <c r="H3" s="2" t="str">
        <f>LOOKUP(LOOKUP(G3,ワーク!$D$3:$D$258,ワーク!$E$3:$E$258),ワーク!$A$3:$A$66,ワーク!$B$3:$B$66)</f>
        <v>03 25 03 25 03 25 03 00</v>
      </c>
      <c r="I3" s="10" t="str">
        <f>LOOKUP(LOOKUP(G3,ワーク!$D$3:$D$258,ワーク!$F$3:$F$258),ワーク!$D$261:$D$264,ワーク!$E$261:$E$264)</f>
        <v>-</v>
      </c>
      <c r="J3" s="44" t="s">
        <v>339</v>
      </c>
      <c r="K3" s="47" t="str">
        <f>IF(MOD(QUOTIENT(HEX2DEC(J3),1), 2)=1,"◯","")</f>
        <v>◯</v>
      </c>
      <c r="L3" s="2" t="str">
        <f>IF(MOD(QUOTIENT(HEX2DEC(J3),2), 2)=1,"◯","")</f>
        <v>◯</v>
      </c>
      <c r="M3" s="2" t="str">
        <f>IF(MOD(QUOTIENT(HEX2DEC(J3),4), 2)=1,"◯","")</f>
        <v>◯</v>
      </c>
      <c r="N3" s="2" t="str">
        <f>IF(MOD(QUOTIENT(HEX2DEC(J3),8), 2)=1,"◯","")</f>
        <v>◯</v>
      </c>
      <c r="O3" s="2" t="str">
        <f>IF(MOD(QUOTIENT(HEX2DEC(J3),16), 2)=1,"◯","")</f>
        <v>◯</v>
      </c>
      <c r="P3" s="2" t="str">
        <f>IF(MOD(QUOTIENT(HEX2DEC(J3),32), 2)=1,"◯","")</f>
        <v>◯</v>
      </c>
      <c r="Q3" s="2" t="str">
        <f>IF(MOD(QUOTIENT(HEX2DEC(J3),64), 2)=1,"◯","")</f>
        <v>◯</v>
      </c>
      <c r="R3" s="44" t="s">
        <v>342</v>
      </c>
      <c r="S3" s="47" t="str">
        <f t="shared" ref="S3:S34" si="0">IF(MOD(QUOTIENT(HEX2DEC(R3),1), 2)=1,"◯","")</f>
        <v/>
      </c>
      <c r="T3" s="2" t="str">
        <f t="shared" ref="T3:T34" si="1">IF(MOD(QUOTIENT(HEX2DEC(R3),2), 2)=1,"◯","")</f>
        <v/>
      </c>
      <c r="U3" s="2" t="str">
        <f t="shared" ref="U3:U34" si="2">IF(MOD(QUOTIENT(HEX2DEC(R3),4), 2)=1,"◯","")</f>
        <v/>
      </c>
      <c r="V3" s="2" t="str">
        <f t="shared" ref="V3:V34" si="3">IF(MOD(QUOTIENT(HEX2DEC(R3),8), 2)=1,"◯","")</f>
        <v>◯</v>
      </c>
      <c r="W3" s="2" t="str">
        <f>IF(MOD(QUOTIENT(HEX2DEC(R3),16), 2)=1,"◯","")</f>
        <v>◯</v>
      </c>
      <c r="X3" s="2" t="str">
        <f t="shared" ref="X3:X34" si="4">IF(MOD(QUOTIENT(HEX2DEC(R3),32), 2)=1,"◯","")</f>
        <v>◯</v>
      </c>
      <c r="Y3" s="2" t="str">
        <f t="shared" ref="Y3:Y34" si="5">IF(MOD(QUOTIENT(HEX2DEC(R3),64), 2)=1,"◯","")</f>
        <v>◯</v>
      </c>
      <c r="Z3" s="10" t="str">
        <f t="shared" ref="Z3:Z34" si="6">IF(MOD(QUOTIENT(HEX2DEC(R3),128), 2)=1,"◯","")</f>
        <v>◯</v>
      </c>
      <c r="AA3" s="52" t="str">
        <f>IF(MOD(QUOTIENT(HEX2DEC(J3),128), 2)=0,"◯","")</f>
        <v>◯</v>
      </c>
      <c r="AB3" s="58" t="s">
        <v>522</v>
      </c>
      <c r="AC3" s="2" t="str">
        <f>IF(MOD(QUOTIENT(HEX2DEC(AB3),16), 2)=1,"◯","")</f>
        <v/>
      </c>
      <c r="AD3" s="2" t="str">
        <f>IF(MOD(QUOTIENT(HEX2DEC(AB3),32), 2)=1,"◯","")</f>
        <v>◯</v>
      </c>
      <c r="AE3" s="2" t="str">
        <f>IF(MOD(QUOTIENT(HEX2DEC(AB3),64), 2)=1,"◯","")</f>
        <v/>
      </c>
      <c r="AF3" s="61" t="str">
        <f>IF(MOD(QUOTIENT(HEX2DEC(AB3),128), 2)=1,"◯","")</f>
        <v>◯</v>
      </c>
      <c r="AG3" s="52" t="str">
        <f>LOOKUP(LOOKUP(AB3,ワーク!$D$3:$D$258,ワーク!$G$3:$G$258),ワーク!$F$261:$F$276,ワーク!$G$261:$G$276)</f>
        <v>100%</v>
      </c>
      <c r="AH3" s="64" t="s">
        <v>546</v>
      </c>
      <c r="AI3" s="2" t="s">
        <v>548</v>
      </c>
      <c r="AJ3" s="2" t="s">
        <v>548</v>
      </c>
      <c r="AK3" s="2" t="s">
        <v>548</v>
      </c>
      <c r="AL3" s="2" t="s">
        <v>548</v>
      </c>
      <c r="AM3" s="61" t="s">
        <v>548</v>
      </c>
    </row>
    <row r="4" spans="1:39">
      <c r="A4" s="1" t="s">
        <v>25</v>
      </c>
      <c r="B4" s="2" t="s">
        <v>65</v>
      </c>
      <c r="C4" s="2">
        <v>256</v>
      </c>
      <c r="D4" s="2">
        <v>3</v>
      </c>
      <c r="E4" s="2">
        <v>1</v>
      </c>
      <c r="F4" s="10">
        <v>69</v>
      </c>
      <c r="G4" s="1" t="s">
        <v>26</v>
      </c>
      <c r="H4" s="2" t="str">
        <f>LOOKUP(LOOKUP(G4,ワーク!$D$3:$D$258,ワーク!$E$3:$E$258),ワーク!$A$3:$A$66,ワーク!$B$3:$B$66)</f>
        <v>11 0D 05 06 05 03 06 00</v>
      </c>
      <c r="I4" s="10" t="str">
        <f>LOOKUP(LOOKUP(G4,ワーク!$D$3:$D$258,ワーク!$F$3:$F$258),ワーク!$D$261:$D$264,ワーク!$E$261:$E$264)</f>
        <v>-</v>
      </c>
      <c r="J4" s="44" t="s">
        <v>339</v>
      </c>
      <c r="K4" s="47" t="str">
        <f t="shared" ref="K4:K67" si="7">IF(MOD(QUOTIENT(HEX2DEC(J4),1), 2)=1,"◯","")</f>
        <v>◯</v>
      </c>
      <c r="L4" s="2" t="str">
        <f t="shared" ref="L4:L67" si="8">IF(MOD(QUOTIENT(HEX2DEC(J4),2), 2)=1,"◯","")</f>
        <v>◯</v>
      </c>
      <c r="M4" s="2" t="str">
        <f t="shared" ref="M4:M67" si="9">IF(MOD(QUOTIENT(HEX2DEC(J4),4), 2)=1,"◯","")</f>
        <v>◯</v>
      </c>
      <c r="N4" s="2" t="str">
        <f t="shared" ref="N4:N67" si="10">IF(MOD(QUOTIENT(HEX2DEC(J4),8), 2)=1,"◯","")</f>
        <v>◯</v>
      </c>
      <c r="O4" s="2" t="str">
        <f t="shared" ref="O4:O67" si="11">IF(MOD(QUOTIENT(HEX2DEC(J4),16), 2)=1,"◯","")</f>
        <v>◯</v>
      </c>
      <c r="P4" s="2" t="str">
        <f t="shared" ref="P4:P67" si="12">IF(MOD(QUOTIENT(HEX2DEC(J4),32), 2)=1,"◯","")</f>
        <v>◯</v>
      </c>
      <c r="Q4" s="2" t="str">
        <f t="shared" ref="Q4:Q67" si="13">IF(MOD(QUOTIENT(HEX2DEC(J4),64), 2)=1,"◯","")</f>
        <v>◯</v>
      </c>
      <c r="R4" s="44" t="s">
        <v>342</v>
      </c>
      <c r="S4" s="47" t="str">
        <f t="shared" si="0"/>
        <v/>
      </c>
      <c r="T4" s="2" t="str">
        <f t="shared" si="1"/>
        <v/>
      </c>
      <c r="U4" s="2" t="str">
        <f t="shared" si="2"/>
        <v/>
      </c>
      <c r="V4" s="2" t="str">
        <f t="shared" si="3"/>
        <v>◯</v>
      </c>
      <c r="W4" s="2" t="str">
        <f t="shared" ref="W4:W34" si="14">IF(MOD(QUOTIENT(HEX2DEC(R4),16), 2)=1,"◯","")</f>
        <v>◯</v>
      </c>
      <c r="X4" s="2" t="str">
        <f t="shared" si="4"/>
        <v>◯</v>
      </c>
      <c r="Y4" s="2" t="str">
        <f t="shared" si="5"/>
        <v>◯</v>
      </c>
      <c r="Z4" s="10" t="str">
        <f t="shared" si="6"/>
        <v>◯</v>
      </c>
      <c r="AA4" s="52" t="str">
        <f t="shared" ref="AA4:AA67" si="15">IF(MOD(QUOTIENT(HEX2DEC(J4),128), 2)=0,"◯","")</f>
        <v>◯</v>
      </c>
      <c r="AB4" s="58" t="s">
        <v>44</v>
      </c>
      <c r="AC4" s="2" t="str">
        <f t="shared" ref="AC4:AC67" si="16">IF(MOD(QUOTIENT(HEX2DEC(AB4),16), 2)=1,"◯","")</f>
        <v/>
      </c>
      <c r="AD4" s="2" t="str">
        <f t="shared" ref="AD4:AD67" si="17">IF(MOD(QUOTIENT(HEX2DEC(AB4),32), 2)=1,"◯","")</f>
        <v>◯</v>
      </c>
      <c r="AE4" s="2" t="str">
        <f t="shared" ref="AE4:AE67" si="18">IF(MOD(QUOTIENT(HEX2DEC(AB4),64), 2)=1,"◯","")</f>
        <v/>
      </c>
      <c r="AF4" s="61" t="str">
        <f t="shared" ref="AF4:AF67" si="19">IF(MOD(QUOTIENT(HEX2DEC(AB4),128), 2)=1,"◯","")</f>
        <v/>
      </c>
      <c r="AG4" s="52" t="str">
        <f>LOOKUP(LOOKUP(AB4,ワーク!$D$3:$D$258,ワーク!$G$3:$G$258),ワーク!$F$261:$F$276,ワーク!$G$261:$G$276)</f>
        <v>100%</v>
      </c>
      <c r="AH4" s="64" t="s">
        <v>546</v>
      </c>
      <c r="AI4" s="2" t="s">
        <v>548</v>
      </c>
      <c r="AJ4" s="2" t="s">
        <v>549</v>
      </c>
      <c r="AK4" s="2" t="s">
        <v>548</v>
      </c>
      <c r="AL4" s="2" t="s">
        <v>549</v>
      </c>
      <c r="AM4" s="61" t="s">
        <v>548</v>
      </c>
    </row>
    <row r="5" spans="1:39">
      <c r="A5" s="1" t="s">
        <v>26</v>
      </c>
      <c r="B5" s="2" t="s">
        <v>66</v>
      </c>
      <c r="C5" s="2">
        <v>256</v>
      </c>
      <c r="D5" s="2">
        <v>3</v>
      </c>
      <c r="E5" s="2">
        <v>2</v>
      </c>
      <c r="F5" s="10">
        <v>64</v>
      </c>
      <c r="G5" s="1" t="s">
        <v>27</v>
      </c>
      <c r="H5" s="2" t="str">
        <f>LOOKUP(LOOKUP(G5,ワーク!$D$3:$D$258,ワーク!$E$3:$E$258),ワーク!$A$3:$A$66,ワーク!$B$3:$B$66)</f>
        <v>03 08 07 03 03 03 03 00</v>
      </c>
      <c r="I5" s="10" t="str">
        <f>LOOKUP(LOOKUP(G5,ワーク!$D$3:$D$258,ワーク!$F$3:$F$258),ワーク!$D$261:$D$264,ワーク!$E$261:$E$264)</f>
        <v>-</v>
      </c>
      <c r="J5" s="44" t="s">
        <v>339</v>
      </c>
      <c r="K5" s="47" t="str">
        <f t="shared" si="7"/>
        <v>◯</v>
      </c>
      <c r="L5" s="2" t="str">
        <f t="shared" si="8"/>
        <v>◯</v>
      </c>
      <c r="M5" s="2" t="str">
        <f t="shared" si="9"/>
        <v>◯</v>
      </c>
      <c r="N5" s="2" t="str">
        <f t="shared" si="10"/>
        <v>◯</v>
      </c>
      <c r="O5" s="2" t="str">
        <f t="shared" si="11"/>
        <v>◯</v>
      </c>
      <c r="P5" s="2" t="str">
        <f t="shared" si="12"/>
        <v>◯</v>
      </c>
      <c r="Q5" s="2" t="str">
        <f t="shared" si="13"/>
        <v>◯</v>
      </c>
      <c r="R5" s="44" t="s">
        <v>342</v>
      </c>
      <c r="S5" s="47" t="str">
        <f t="shared" si="0"/>
        <v/>
      </c>
      <c r="T5" s="2" t="str">
        <f t="shared" si="1"/>
        <v/>
      </c>
      <c r="U5" s="2" t="str">
        <f t="shared" si="2"/>
        <v/>
      </c>
      <c r="V5" s="2" t="str">
        <f t="shared" si="3"/>
        <v>◯</v>
      </c>
      <c r="W5" s="2" t="str">
        <f t="shared" si="14"/>
        <v>◯</v>
      </c>
      <c r="X5" s="2" t="str">
        <f t="shared" si="4"/>
        <v>◯</v>
      </c>
      <c r="Y5" s="2" t="str">
        <f t="shared" si="5"/>
        <v>◯</v>
      </c>
      <c r="Z5" s="10" t="str">
        <f t="shared" si="6"/>
        <v>◯</v>
      </c>
      <c r="AA5" s="52" t="str">
        <f t="shared" si="15"/>
        <v>◯</v>
      </c>
      <c r="AB5" s="58" t="s">
        <v>346</v>
      </c>
      <c r="AC5" s="2" t="str">
        <f t="shared" si="16"/>
        <v>◯</v>
      </c>
      <c r="AD5" s="2" t="str">
        <f t="shared" si="17"/>
        <v>◯</v>
      </c>
      <c r="AE5" s="2" t="str">
        <f t="shared" si="18"/>
        <v>◯</v>
      </c>
      <c r="AF5" s="61" t="str">
        <f t="shared" si="19"/>
        <v>◯</v>
      </c>
      <c r="AG5" s="52" t="str">
        <f>LOOKUP(LOOKUP(AB5,ワーク!$D$3:$D$258,ワーク!$G$3:$G$258),ワーク!$F$261:$F$276,ワーク!$G$261:$G$276)</f>
        <v>100%</v>
      </c>
      <c r="AH5" s="64" t="s">
        <v>546</v>
      </c>
      <c r="AI5" s="2" t="s">
        <v>548</v>
      </c>
      <c r="AJ5" s="2" t="s">
        <v>549</v>
      </c>
      <c r="AK5" s="2" t="s">
        <v>549</v>
      </c>
      <c r="AL5" s="2" t="s">
        <v>549</v>
      </c>
      <c r="AM5" s="61" t="s">
        <v>549</v>
      </c>
    </row>
    <row r="6" spans="1:39">
      <c r="A6" s="1" t="s">
        <v>27</v>
      </c>
      <c r="B6" s="2" t="s">
        <v>67</v>
      </c>
      <c r="C6" s="2">
        <v>512</v>
      </c>
      <c r="D6" s="2">
        <v>1</v>
      </c>
      <c r="E6" s="2">
        <v>1</v>
      </c>
      <c r="F6" s="10">
        <v>69</v>
      </c>
      <c r="G6" s="1" t="s">
        <v>27</v>
      </c>
      <c r="H6" s="2" t="str">
        <f>LOOKUP(LOOKUP(G6,ワーク!$D$3:$D$258,ワーク!$E$3:$E$258),ワーク!$A$3:$A$66,ワーク!$B$3:$B$66)</f>
        <v>03 08 07 03 03 03 03 00</v>
      </c>
      <c r="I6" s="10" t="str">
        <f>LOOKUP(LOOKUP(G6,ワーク!$D$3:$D$258,ワーク!$F$3:$F$258),ワーク!$D$261:$D$264,ワーク!$E$261:$E$264)</f>
        <v>-</v>
      </c>
      <c r="J6" s="44" t="s">
        <v>339</v>
      </c>
      <c r="K6" s="47" t="str">
        <f t="shared" si="7"/>
        <v>◯</v>
      </c>
      <c r="L6" s="2" t="str">
        <f t="shared" si="8"/>
        <v>◯</v>
      </c>
      <c r="M6" s="2" t="str">
        <f t="shared" si="9"/>
        <v>◯</v>
      </c>
      <c r="N6" s="2" t="str">
        <f t="shared" si="10"/>
        <v>◯</v>
      </c>
      <c r="O6" s="2" t="str">
        <f t="shared" si="11"/>
        <v>◯</v>
      </c>
      <c r="P6" s="2" t="str">
        <f t="shared" si="12"/>
        <v>◯</v>
      </c>
      <c r="Q6" s="2" t="str">
        <f t="shared" si="13"/>
        <v>◯</v>
      </c>
      <c r="R6" s="44" t="s">
        <v>342</v>
      </c>
      <c r="S6" s="47" t="str">
        <f t="shared" si="0"/>
        <v/>
      </c>
      <c r="T6" s="2" t="str">
        <f t="shared" si="1"/>
        <v/>
      </c>
      <c r="U6" s="2" t="str">
        <f t="shared" si="2"/>
        <v/>
      </c>
      <c r="V6" s="2" t="str">
        <f t="shared" si="3"/>
        <v>◯</v>
      </c>
      <c r="W6" s="2" t="str">
        <f t="shared" si="14"/>
        <v>◯</v>
      </c>
      <c r="X6" s="2" t="str">
        <f t="shared" si="4"/>
        <v>◯</v>
      </c>
      <c r="Y6" s="2" t="str">
        <f t="shared" si="5"/>
        <v>◯</v>
      </c>
      <c r="Z6" s="10" t="str">
        <f t="shared" si="6"/>
        <v>◯</v>
      </c>
      <c r="AA6" s="52" t="str">
        <f t="shared" si="15"/>
        <v>◯</v>
      </c>
      <c r="AB6" s="58" t="s">
        <v>45</v>
      </c>
      <c r="AC6" s="2" t="str">
        <f t="shared" si="16"/>
        <v/>
      </c>
      <c r="AD6" s="2" t="str">
        <f t="shared" si="17"/>
        <v>◯</v>
      </c>
      <c r="AE6" s="2" t="str">
        <f t="shared" si="18"/>
        <v/>
      </c>
      <c r="AF6" s="61" t="str">
        <f t="shared" si="19"/>
        <v/>
      </c>
      <c r="AG6" s="52" t="str">
        <f>LOOKUP(LOOKUP(AB6,ワーク!$D$3:$D$258,ワーク!$G$3:$G$258),ワーク!$F$261:$F$276,ワーク!$G$261:$G$276)</f>
        <v>1/2</v>
      </c>
      <c r="AH6" s="64" t="s">
        <v>546</v>
      </c>
      <c r="AI6" s="2" t="s">
        <v>548</v>
      </c>
      <c r="AJ6" s="2" t="s">
        <v>549</v>
      </c>
      <c r="AK6" s="2" t="s">
        <v>549</v>
      </c>
      <c r="AL6" s="2" t="s">
        <v>549</v>
      </c>
      <c r="AM6" s="61" t="s">
        <v>549</v>
      </c>
    </row>
    <row r="7" spans="1:39">
      <c r="A7" s="1" t="s">
        <v>28</v>
      </c>
      <c r="B7" s="2" t="s">
        <v>68</v>
      </c>
      <c r="C7" s="2">
        <v>512</v>
      </c>
      <c r="D7" s="2">
        <v>2</v>
      </c>
      <c r="E7" s="2">
        <v>1</v>
      </c>
      <c r="F7" s="10">
        <v>64</v>
      </c>
      <c r="G7" s="1" t="s">
        <v>29</v>
      </c>
      <c r="H7" s="2" t="str">
        <f>LOOKUP(LOOKUP(G7,ワーク!$D$3:$D$258,ワーク!$E$3:$E$258),ワーク!$A$3:$A$66,ワーク!$B$3:$B$66)</f>
        <v>10 00 00 05 03 00 03 03</v>
      </c>
      <c r="I7" s="10" t="str">
        <f>LOOKUP(LOOKUP(G7,ワーク!$D$3:$D$258,ワーク!$F$3:$F$258),ワーク!$D$261:$D$264,ワーク!$E$261:$E$264)</f>
        <v>-</v>
      </c>
      <c r="J7" s="44" t="s">
        <v>340</v>
      </c>
      <c r="K7" s="47" t="str">
        <f t="shared" si="7"/>
        <v/>
      </c>
      <c r="L7" s="2" t="str">
        <f t="shared" si="8"/>
        <v>◯</v>
      </c>
      <c r="M7" s="2" t="str">
        <f t="shared" si="9"/>
        <v>◯</v>
      </c>
      <c r="N7" s="2" t="str">
        <f t="shared" si="10"/>
        <v>◯</v>
      </c>
      <c r="O7" s="2" t="str">
        <f t="shared" si="11"/>
        <v>◯</v>
      </c>
      <c r="P7" s="2" t="str">
        <f t="shared" si="12"/>
        <v>◯</v>
      </c>
      <c r="Q7" s="2" t="str">
        <f t="shared" si="13"/>
        <v>◯</v>
      </c>
      <c r="R7" s="44" t="s">
        <v>342</v>
      </c>
      <c r="S7" s="47" t="str">
        <f t="shared" si="0"/>
        <v/>
      </c>
      <c r="T7" s="2" t="str">
        <f t="shared" si="1"/>
        <v/>
      </c>
      <c r="U7" s="2" t="str">
        <f t="shared" si="2"/>
        <v/>
      </c>
      <c r="V7" s="2" t="str">
        <f t="shared" si="3"/>
        <v>◯</v>
      </c>
      <c r="W7" s="2" t="str">
        <f t="shared" si="14"/>
        <v>◯</v>
      </c>
      <c r="X7" s="2" t="str">
        <f t="shared" si="4"/>
        <v>◯</v>
      </c>
      <c r="Y7" s="2" t="str">
        <f t="shared" si="5"/>
        <v>◯</v>
      </c>
      <c r="Z7" s="10" t="str">
        <f t="shared" si="6"/>
        <v>◯</v>
      </c>
      <c r="AA7" s="52" t="str">
        <f t="shared" si="15"/>
        <v>◯</v>
      </c>
      <c r="AB7" s="58" t="s">
        <v>55</v>
      </c>
      <c r="AC7" s="2" t="str">
        <f t="shared" si="16"/>
        <v>◯</v>
      </c>
      <c r="AD7" s="2" t="str">
        <f t="shared" si="17"/>
        <v>◯</v>
      </c>
      <c r="AE7" s="2" t="str">
        <f t="shared" si="18"/>
        <v/>
      </c>
      <c r="AF7" s="61" t="str">
        <f t="shared" si="19"/>
        <v/>
      </c>
      <c r="AG7" s="52" t="str">
        <f>LOOKUP(LOOKUP(AB7,ワーク!$D$3:$D$258,ワーク!$G$3:$G$258),ワーク!$F$261:$F$276,ワーク!$G$261:$G$276)</f>
        <v>1/2</v>
      </c>
      <c r="AH7" s="64"/>
      <c r="AI7" s="2" t="s">
        <v>548</v>
      </c>
      <c r="AJ7" s="2" t="s">
        <v>549</v>
      </c>
      <c r="AK7" s="2" t="s">
        <v>549</v>
      </c>
      <c r="AL7" s="2" t="s">
        <v>549</v>
      </c>
      <c r="AM7" s="61" t="s">
        <v>549</v>
      </c>
    </row>
    <row r="8" spans="1:39">
      <c r="A8" s="1" t="s">
        <v>29</v>
      </c>
      <c r="B8" s="2" t="s">
        <v>69</v>
      </c>
      <c r="C8" s="2">
        <v>512</v>
      </c>
      <c r="D8" s="2">
        <v>2</v>
      </c>
      <c r="E8" s="2">
        <v>2</v>
      </c>
      <c r="F8" s="10">
        <v>64</v>
      </c>
      <c r="G8" s="1" t="s">
        <v>30</v>
      </c>
      <c r="H8" s="2" t="str">
        <f>LOOKUP(LOOKUP(G8,ワーク!$D$3:$D$258,ワーク!$E$3:$E$258),ワーク!$A$3:$A$66,ワーク!$B$3:$B$66)</f>
        <v>04 2A 00 01 00 04 00 04</v>
      </c>
      <c r="I8" s="10" t="str">
        <f>LOOKUP(LOOKUP(G8,ワーク!$D$3:$D$258,ワーク!$F$3:$F$258),ワーク!$D$261:$D$264,ワーク!$E$261:$E$264)</f>
        <v>-</v>
      </c>
      <c r="J8" s="44" t="s">
        <v>340</v>
      </c>
      <c r="K8" s="47" t="str">
        <f t="shared" si="7"/>
        <v/>
      </c>
      <c r="L8" s="2" t="str">
        <f t="shared" si="8"/>
        <v>◯</v>
      </c>
      <c r="M8" s="2" t="str">
        <f t="shared" si="9"/>
        <v>◯</v>
      </c>
      <c r="N8" s="2" t="str">
        <f t="shared" si="10"/>
        <v>◯</v>
      </c>
      <c r="O8" s="2" t="str">
        <f t="shared" si="11"/>
        <v>◯</v>
      </c>
      <c r="P8" s="2" t="str">
        <f t="shared" si="12"/>
        <v>◯</v>
      </c>
      <c r="Q8" s="2" t="str">
        <f t="shared" si="13"/>
        <v>◯</v>
      </c>
      <c r="R8" s="44" t="s">
        <v>342</v>
      </c>
      <c r="S8" s="47" t="str">
        <f t="shared" si="0"/>
        <v/>
      </c>
      <c r="T8" s="2" t="str">
        <f t="shared" si="1"/>
        <v/>
      </c>
      <c r="U8" s="2" t="str">
        <f t="shared" si="2"/>
        <v/>
      </c>
      <c r="V8" s="2" t="str">
        <f t="shared" si="3"/>
        <v>◯</v>
      </c>
      <c r="W8" s="2" t="str">
        <f t="shared" si="14"/>
        <v>◯</v>
      </c>
      <c r="X8" s="2" t="str">
        <f t="shared" si="4"/>
        <v>◯</v>
      </c>
      <c r="Y8" s="2" t="str">
        <f t="shared" si="5"/>
        <v>◯</v>
      </c>
      <c r="Z8" s="10" t="str">
        <f t="shared" si="6"/>
        <v>◯</v>
      </c>
      <c r="AA8" s="52" t="str">
        <f t="shared" si="15"/>
        <v>◯</v>
      </c>
      <c r="AB8" s="58" t="s">
        <v>62</v>
      </c>
      <c r="AC8" s="2" t="str">
        <f t="shared" si="16"/>
        <v>◯</v>
      </c>
      <c r="AD8" s="2" t="str">
        <f t="shared" si="17"/>
        <v>◯</v>
      </c>
      <c r="AE8" s="2" t="str">
        <f t="shared" si="18"/>
        <v/>
      </c>
      <c r="AF8" s="61" t="str">
        <f t="shared" si="19"/>
        <v/>
      </c>
      <c r="AG8" s="52" t="str">
        <f>LOOKUP(LOOKUP(AB8,ワーク!$D$3:$D$258,ワーク!$G$3:$G$258),ワーク!$F$261:$F$276,ワーク!$G$261:$G$276)</f>
        <v>1/9</v>
      </c>
      <c r="AH8" s="64" t="s">
        <v>546</v>
      </c>
      <c r="AI8" s="2" t="s">
        <v>548</v>
      </c>
      <c r="AJ8" s="2" t="s">
        <v>548</v>
      </c>
      <c r="AK8" s="2" t="s">
        <v>548</v>
      </c>
      <c r="AL8" s="2" t="s">
        <v>548</v>
      </c>
      <c r="AM8" s="61" t="s">
        <v>548</v>
      </c>
    </row>
    <row r="9" spans="1:39">
      <c r="A9" s="1" t="s">
        <v>30</v>
      </c>
      <c r="B9" s="2" t="s">
        <v>70</v>
      </c>
      <c r="C9" s="2">
        <v>512</v>
      </c>
      <c r="D9" s="2">
        <v>2</v>
      </c>
      <c r="E9" s="2">
        <v>1</v>
      </c>
      <c r="F9" s="10">
        <v>69</v>
      </c>
      <c r="G9" s="1" t="s">
        <v>31</v>
      </c>
      <c r="H9" s="2" t="str">
        <f>LOOKUP(LOOKUP(G9,ワーク!$D$3:$D$258,ワーク!$E$3:$E$258),ワーク!$A$3:$A$66,ワーク!$B$3:$B$66)</f>
        <v>10 00 10 00 00 00 00 10</v>
      </c>
      <c r="I9" s="10" t="str">
        <f>LOOKUP(LOOKUP(G9,ワーク!$D$3:$D$258,ワーク!$F$3:$F$258),ワーク!$D$261:$D$264,ワーク!$E$261:$E$264)</f>
        <v>-</v>
      </c>
      <c r="J9" s="44" t="s">
        <v>340</v>
      </c>
      <c r="K9" s="47" t="str">
        <f t="shared" si="7"/>
        <v/>
      </c>
      <c r="L9" s="2" t="str">
        <f t="shared" si="8"/>
        <v>◯</v>
      </c>
      <c r="M9" s="2" t="str">
        <f t="shared" si="9"/>
        <v>◯</v>
      </c>
      <c r="N9" s="2" t="str">
        <f t="shared" si="10"/>
        <v>◯</v>
      </c>
      <c r="O9" s="2" t="str">
        <f t="shared" si="11"/>
        <v>◯</v>
      </c>
      <c r="P9" s="2" t="str">
        <f t="shared" si="12"/>
        <v>◯</v>
      </c>
      <c r="Q9" s="2" t="str">
        <f t="shared" si="13"/>
        <v>◯</v>
      </c>
      <c r="R9" s="44" t="s">
        <v>373</v>
      </c>
      <c r="S9" s="47" t="str">
        <f t="shared" si="0"/>
        <v/>
      </c>
      <c r="T9" s="2" t="str">
        <f t="shared" si="1"/>
        <v/>
      </c>
      <c r="U9" s="2" t="str">
        <f t="shared" si="2"/>
        <v/>
      </c>
      <c r="V9" s="2" t="str">
        <f t="shared" si="3"/>
        <v>◯</v>
      </c>
      <c r="W9" s="2" t="str">
        <f t="shared" si="14"/>
        <v>◯</v>
      </c>
      <c r="X9" s="2" t="str">
        <f t="shared" si="4"/>
        <v/>
      </c>
      <c r="Y9" s="2" t="str">
        <f t="shared" si="5"/>
        <v/>
      </c>
      <c r="Z9" s="10" t="str">
        <f t="shared" si="6"/>
        <v>◯</v>
      </c>
      <c r="AA9" s="52" t="str">
        <f t="shared" si="15"/>
        <v>◯</v>
      </c>
      <c r="AB9" s="58" t="s">
        <v>52</v>
      </c>
      <c r="AC9" s="2" t="str">
        <f t="shared" si="16"/>
        <v/>
      </c>
      <c r="AD9" s="2" t="str">
        <f t="shared" si="17"/>
        <v>◯</v>
      </c>
      <c r="AE9" s="2" t="str">
        <f t="shared" si="18"/>
        <v/>
      </c>
      <c r="AF9" s="61" t="str">
        <f t="shared" si="19"/>
        <v/>
      </c>
      <c r="AG9" s="52" t="str">
        <f>LOOKUP(LOOKUP(AB9,ワーク!$D$3:$D$258,ワーク!$G$3:$G$258),ワーク!$F$261:$F$276,ワーク!$G$261:$G$276)</f>
        <v>1/9</v>
      </c>
      <c r="AH9" s="64"/>
      <c r="AI9" s="2" t="s">
        <v>548</v>
      </c>
      <c r="AJ9" s="2" t="s">
        <v>549</v>
      </c>
      <c r="AK9" s="2" t="s">
        <v>549</v>
      </c>
      <c r="AL9" s="2" t="s">
        <v>549</v>
      </c>
      <c r="AM9" s="61" t="s">
        <v>549</v>
      </c>
    </row>
    <row r="10" spans="1:39">
      <c r="A10" s="1" t="s">
        <v>31</v>
      </c>
      <c r="B10" s="2" t="s">
        <v>71</v>
      </c>
      <c r="C10" s="2">
        <v>768</v>
      </c>
      <c r="D10" s="2">
        <v>2</v>
      </c>
      <c r="E10" s="2">
        <v>2</v>
      </c>
      <c r="F10" s="10">
        <v>64</v>
      </c>
      <c r="G10" s="1" t="s">
        <v>32</v>
      </c>
      <c r="H10" s="2" t="str">
        <f>LOOKUP(LOOKUP(G10,ワーク!$D$3:$D$258,ワーク!$E$3:$E$258),ワーク!$A$3:$A$66,ワーク!$B$3:$B$66)</f>
        <v>0D 0D 0D 0D 0D 0D 0D 00</v>
      </c>
      <c r="I10" s="10" t="str">
        <f>LOOKUP(LOOKUP(G10,ワーク!$D$3:$D$258,ワーク!$F$3:$F$258),ワーク!$D$261:$D$264,ワーク!$E$261:$E$264)</f>
        <v>-</v>
      </c>
      <c r="J10" s="44" t="s">
        <v>340</v>
      </c>
      <c r="K10" s="47" t="str">
        <f t="shared" si="7"/>
        <v/>
      </c>
      <c r="L10" s="2" t="str">
        <f t="shared" si="8"/>
        <v>◯</v>
      </c>
      <c r="M10" s="2" t="str">
        <f t="shared" si="9"/>
        <v>◯</v>
      </c>
      <c r="N10" s="2" t="str">
        <f t="shared" si="10"/>
        <v>◯</v>
      </c>
      <c r="O10" s="2" t="str">
        <f t="shared" si="11"/>
        <v>◯</v>
      </c>
      <c r="P10" s="2" t="str">
        <f t="shared" si="12"/>
        <v>◯</v>
      </c>
      <c r="Q10" s="2" t="str">
        <f t="shared" si="13"/>
        <v>◯</v>
      </c>
      <c r="R10" s="44" t="s">
        <v>364</v>
      </c>
      <c r="S10" s="47" t="str">
        <f t="shared" si="0"/>
        <v/>
      </c>
      <c r="T10" s="2" t="str">
        <f t="shared" si="1"/>
        <v/>
      </c>
      <c r="U10" s="2" t="str">
        <f t="shared" si="2"/>
        <v/>
      </c>
      <c r="V10" s="2" t="str">
        <f t="shared" si="3"/>
        <v>◯</v>
      </c>
      <c r="W10" s="2" t="str">
        <f t="shared" si="14"/>
        <v/>
      </c>
      <c r="X10" s="2" t="str">
        <f t="shared" si="4"/>
        <v>◯</v>
      </c>
      <c r="Y10" s="2" t="str">
        <f t="shared" si="5"/>
        <v>◯</v>
      </c>
      <c r="Z10" s="10" t="str">
        <f t="shared" si="6"/>
        <v>◯</v>
      </c>
      <c r="AA10" s="52" t="str">
        <f t="shared" si="15"/>
        <v>◯</v>
      </c>
      <c r="AB10" s="58" t="s">
        <v>44</v>
      </c>
      <c r="AC10" s="2" t="str">
        <f t="shared" si="16"/>
        <v/>
      </c>
      <c r="AD10" s="2" t="str">
        <f t="shared" si="17"/>
        <v>◯</v>
      </c>
      <c r="AE10" s="2" t="str">
        <f t="shared" si="18"/>
        <v/>
      </c>
      <c r="AF10" s="61" t="str">
        <f t="shared" si="19"/>
        <v/>
      </c>
      <c r="AG10" s="52" t="str">
        <f>LOOKUP(LOOKUP(AB10,ワーク!$D$3:$D$258,ワーク!$G$3:$G$258),ワーク!$F$261:$F$276,ワーク!$G$261:$G$276)</f>
        <v>100%</v>
      </c>
      <c r="AH10" s="64" t="s">
        <v>546</v>
      </c>
      <c r="AI10" s="2" t="s">
        <v>549</v>
      </c>
      <c r="AJ10" s="2" t="s">
        <v>549</v>
      </c>
      <c r="AK10" s="2" t="s">
        <v>549</v>
      </c>
      <c r="AL10" s="2" t="s">
        <v>549</v>
      </c>
      <c r="AM10" s="61" t="s">
        <v>549</v>
      </c>
    </row>
    <row r="11" spans="1:39">
      <c r="A11" s="1" t="s">
        <v>32</v>
      </c>
      <c r="B11" s="2" t="s">
        <v>72</v>
      </c>
      <c r="C11" s="2">
        <v>768</v>
      </c>
      <c r="D11" s="2">
        <v>3</v>
      </c>
      <c r="E11" s="2">
        <v>2</v>
      </c>
      <c r="F11" s="10">
        <v>80</v>
      </c>
      <c r="G11" s="1" t="s">
        <v>28</v>
      </c>
      <c r="H11" s="2" t="str">
        <f>LOOKUP(LOOKUP(G11,ワーク!$D$3:$D$258,ワーク!$E$3:$E$258),ワーク!$A$3:$A$66,ワーク!$B$3:$B$66)</f>
        <v>03 00 00 03 00 00 00 03</v>
      </c>
      <c r="I11" s="10" t="str">
        <f>LOOKUP(LOOKUP(G11,ワーク!$D$3:$D$258,ワーク!$F$3:$F$258),ワーク!$D$261:$D$264,ワーク!$E$261:$E$264)</f>
        <v>-</v>
      </c>
      <c r="J11" s="44" t="s">
        <v>340</v>
      </c>
      <c r="K11" s="47" t="str">
        <f t="shared" si="7"/>
        <v/>
      </c>
      <c r="L11" s="2" t="str">
        <f t="shared" si="8"/>
        <v>◯</v>
      </c>
      <c r="M11" s="2" t="str">
        <f t="shared" si="9"/>
        <v>◯</v>
      </c>
      <c r="N11" s="2" t="str">
        <f t="shared" si="10"/>
        <v>◯</v>
      </c>
      <c r="O11" s="2" t="str">
        <f t="shared" si="11"/>
        <v>◯</v>
      </c>
      <c r="P11" s="2" t="str">
        <f t="shared" si="12"/>
        <v>◯</v>
      </c>
      <c r="Q11" s="2" t="str">
        <f t="shared" si="13"/>
        <v>◯</v>
      </c>
      <c r="R11" s="44" t="s">
        <v>342</v>
      </c>
      <c r="S11" s="47" t="str">
        <f t="shared" si="0"/>
        <v/>
      </c>
      <c r="T11" s="2" t="str">
        <f t="shared" si="1"/>
        <v/>
      </c>
      <c r="U11" s="2" t="str">
        <f t="shared" si="2"/>
        <v/>
      </c>
      <c r="V11" s="2" t="str">
        <f t="shared" si="3"/>
        <v>◯</v>
      </c>
      <c r="W11" s="2" t="str">
        <f t="shared" si="14"/>
        <v>◯</v>
      </c>
      <c r="X11" s="2" t="str">
        <f t="shared" si="4"/>
        <v>◯</v>
      </c>
      <c r="Y11" s="2" t="str">
        <f t="shared" si="5"/>
        <v>◯</v>
      </c>
      <c r="Z11" s="10" t="str">
        <f t="shared" si="6"/>
        <v>◯</v>
      </c>
      <c r="AA11" s="52" t="str">
        <f t="shared" si="15"/>
        <v>◯</v>
      </c>
      <c r="AB11" s="58" t="s">
        <v>44</v>
      </c>
      <c r="AC11" s="2" t="str">
        <f t="shared" si="16"/>
        <v/>
      </c>
      <c r="AD11" s="2" t="str">
        <f t="shared" si="17"/>
        <v>◯</v>
      </c>
      <c r="AE11" s="2" t="str">
        <f t="shared" si="18"/>
        <v/>
      </c>
      <c r="AF11" s="61" t="str">
        <f t="shared" si="19"/>
        <v/>
      </c>
      <c r="AG11" s="52" t="str">
        <f>LOOKUP(LOOKUP(AB11,ワーク!$D$3:$D$258,ワーク!$G$3:$G$258),ワーク!$F$261:$F$276,ワーク!$G$261:$G$276)</f>
        <v>100%</v>
      </c>
      <c r="AH11" s="64" t="s">
        <v>546</v>
      </c>
      <c r="AI11" s="2" t="s">
        <v>548</v>
      </c>
      <c r="AJ11" s="2" t="s">
        <v>549</v>
      </c>
      <c r="AK11" s="2" t="s">
        <v>549</v>
      </c>
      <c r="AL11" s="2" t="s">
        <v>549</v>
      </c>
      <c r="AM11" s="61" t="s">
        <v>549</v>
      </c>
    </row>
    <row r="12" spans="1:39">
      <c r="A12" s="1" t="s">
        <v>33</v>
      </c>
      <c r="B12" s="2" t="s">
        <v>73</v>
      </c>
      <c r="C12" s="2">
        <v>768</v>
      </c>
      <c r="D12" s="2">
        <v>2</v>
      </c>
      <c r="E12" s="2">
        <v>2</v>
      </c>
      <c r="F12" s="10">
        <v>80</v>
      </c>
      <c r="G12" s="1" t="s">
        <v>1</v>
      </c>
      <c r="H12" s="2" t="str">
        <f>LOOKUP(LOOKUP(G12,ワーク!$D$3:$D$258,ワーク!$E$3:$E$258),ワーク!$A$3:$A$66,ワーク!$B$3:$B$66)</f>
        <v>25 0D 05 05 06 08 07 00</v>
      </c>
      <c r="I12" s="10" t="str">
        <f>LOOKUP(LOOKUP(G12,ワーク!$D$3:$D$258,ワーク!$F$3:$F$258),ワーク!$D$261:$D$264,ワーク!$E$261:$E$264)</f>
        <v>-</v>
      </c>
      <c r="J12" s="44" t="s">
        <v>341</v>
      </c>
      <c r="K12" s="47" t="str">
        <f t="shared" si="7"/>
        <v/>
      </c>
      <c r="L12" s="2" t="str">
        <f t="shared" si="8"/>
        <v/>
      </c>
      <c r="M12" s="2" t="str">
        <f t="shared" si="9"/>
        <v>◯</v>
      </c>
      <c r="N12" s="2" t="str">
        <f t="shared" si="10"/>
        <v>◯</v>
      </c>
      <c r="O12" s="2" t="str">
        <f t="shared" si="11"/>
        <v>◯</v>
      </c>
      <c r="P12" s="2" t="str">
        <f t="shared" si="12"/>
        <v>◯</v>
      </c>
      <c r="Q12" s="2" t="str">
        <f t="shared" si="13"/>
        <v>◯</v>
      </c>
      <c r="R12" s="44" t="s">
        <v>364</v>
      </c>
      <c r="S12" s="47" t="str">
        <f t="shared" si="0"/>
        <v/>
      </c>
      <c r="T12" s="2" t="str">
        <f t="shared" si="1"/>
        <v/>
      </c>
      <c r="U12" s="2" t="str">
        <f t="shared" si="2"/>
        <v/>
      </c>
      <c r="V12" s="2" t="str">
        <f t="shared" si="3"/>
        <v>◯</v>
      </c>
      <c r="W12" s="2" t="str">
        <f t="shared" si="14"/>
        <v/>
      </c>
      <c r="X12" s="2" t="str">
        <f t="shared" si="4"/>
        <v>◯</v>
      </c>
      <c r="Y12" s="2" t="str">
        <f t="shared" si="5"/>
        <v>◯</v>
      </c>
      <c r="Z12" s="10" t="str">
        <f t="shared" si="6"/>
        <v>◯</v>
      </c>
      <c r="AA12" s="52" t="str">
        <f t="shared" si="15"/>
        <v>◯</v>
      </c>
      <c r="AB12" s="58" t="s">
        <v>47</v>
      </c>
      <c r="AC12" s="2" t="str">
        <f t="shared" si="16"/>
        <v/>
      </c>
      <c r="AD12" s="2" t="str">
        <f t="shared" si="17"/>
        <v>◯</v>
      </c>
      <c r="AE12" s="2" t="str">
        <f t="shared" si="18"/>
        <v/>
      </c>
      <c r="AF12" s="61" t="str">
        <f t="shared" si="19"/>
        <v/>
      </c>
      <c r="AG12" s="52" t="str">
        <f>LOOKUP(LOOKUP(AB12,ワーク!$D$3:$D$258,ワーク!$G$3:$G$258),ワーク!$F$261:$F$276,ワーク!$G$261:$G$276)</f>
        <v>1/4</v>
      </c>
      <c r="AH12" s="64" t="s">
        <v>546</v>
      </c>
      <c r="AI12" s="2" t="s">
        <v>548</v>
      </c>
      <c r="AJ12" s="2" t="s">
        <v>548</v>
      </c>
      <c r="AK12" s="2" t="s">
        <v>548</v>
      </c>
      <c r="AL12" s="2" t="s">
        <v>548</v>
      </c>
      <c r="AM12" s="61" t="s">
        <v>548</v>
      </c>
    </row>
    <row r="13" spans="1:39">
      <c r="A13" s="1" t="s">
        <v>0</v>
      </c>
      <c r="B13" s="2" t="s">
        <v>74</v>
      </c>
      <c r="C13" s="2">
        <v>768</v>
      </c>
      <c r="D13" s="2">
        <v>3</v>
      </c>
      <c r="E13" s="2">
        <v>1</v>
      </c>
      <c r="F13" s="10">
        <v>80</v>
      </c>
      <c r="G13" s="1" t="s">
        <v>0</v>
      </c>
      <c r="H13" s="2" t="str">
        <f>LOOKUP(LOOKUP(G13,ワーク!$D$3:$D$258,ワーク!$E$3:$E$258),ワーク!$A$3:$A$66,ワーク!$B$3:$B$66)</f>
        <v>09 09 09 22 03 05 06 00</v>
      </c>
      <c r="I13" s="10" t="str">
        <f>LOOKUP(LOOKUP(G13,ワーク!$D$3:$D$258,ワーク!$F$3:$F$258),ワーク!$D$261:$D$264,ワーク!$E$261:$E$264)</f>
        <v>-</v>
      </c>
      <c r="J13" s="44" t="s">
        <v>341</v>
      </c>
      <c r="K13" s="47" t="str">
        <f t="shared" si="7"/>
        <v/>
      </c>
      <c r="L13" s="2" t="str">
        <f t="shared" si="8"/>
        <v/>
      </c>
      <c r="M13" s="2" t="str">
        <f t="shared" si="9"/>
        <v>◯</v>
      </c>
      <c r="N13" s="2" t="str">
        <f t="shared" si="10"/>
        <v>◯</v>
      </c>
      <c r="O13" s="2" t="str">
        <f t="shared" si="11"/>
        <v>◯</v>
      </c>
      <c r="P13" s="2" t="str">
        <f t="shared" si="12"/>
        <v>◯</v>
      </c>
      <c r="Q13" s="2" t="str">
        <f t="shared" si="13"/>
        <v>◯</v>
      </c>
      <c r="R13" s="44" t="s">
        <v>364</v>
      </c>
      <c r="S13" s="47" t="str">
        <f t="shared" si="0"/>
        <v/>
      </c>
      <c r="T13" s="2" t="str">
        <f t="shared" si="1"/>
        <v/>
      </c>
      <c r="U13" s="2" t="str">
        <f t="shared" si="2"/>
        <v/>
      </c>
      <c r="V13" s="2" t="str">
        <f t="shared" si="3"/>
        <v>◯</v>
      </c>
      <c r="W13" s="2" t="str">
        <f t="shared" si="14"/>
        <v/>
      </c>
      <c r="X13" s="2" t="str">
        <f t="shared" si="4"/>
        <v>◯</v>
      </c>
      <c r="Y13" s="2" t="str">
        <f t="shared" si="5"/>
        <v>◯</v>
      </c>
      <c r="Z13" s="10" t="str">
        <f t="shared" si="6"/>
        <v>◯</v>
      </c>
      <c r="AA13" s="52" t="str">
        <f t="shared" si="15"/>
        <v>◯</v>
      </c>
      <c r="AB13" s="58" t="s">
        <v>44</v>
      </c>
      <c r="AC13" s="2" t="str">
        <f t="shared" si="16"/>
        <v/>
      </c>
      <c r="AD13" s="2" t="str">
        <f t="shared" si="17"/>
        <v>◯</v>
      </c>
      <c r="AE13" s="2" t="str">
        <f t="shared" si="18"/>
        <v/>
      </c>
      <c r="AF13" s="61" t="str">
        <f t="shared" si="19"/>
        <v/>
      </c>
      <c r="AG13" s="52" t="str">
        <f>LOOKUP(LOOKUP(AB13,ワーク!$D$3:$D$258,ワーク!$G$3:$G$258),ワーク!$F$261:$F$276,ワーク!$G$261:$G$276)</f>
        <v>100%</v>
      </c>
      <c r="AH13" s="64" t="s">
        <v>546</v>
      </c>
      <c r="AI13" s="2" t="s">
        <v>548</v>
      </c>
      <c r="AJ13" s="2" t="s">
        <v>548</v>
      </c>
      <c r="AK13" s="2" t="s">
        <v>548</v>
      </c>
      <c r="AL13" s="2" t="s">
        <v>549</v>
      </c>
      <c r="AM13" s="61" t="s">
        <v>548</v>
      </c>
    </row>
    <row r="14" spans="1:39">
      <c r="A14" s="1" t="s">
        <v>1</v>
      </c>
      <c r="B14" s="2" t="s">
        <v>75</v>
      </c>
      <c r="C14" s="2">
        <v>1024</v>
      </c>
      <c r="D14" s="2">
        <v>1</v>
      </c>
      <c r="E14" s="2">
        <v>1</v>
      </c>
      <c r="F14" s="10">
        <v>64</v>
      </c>
      <c r="G14" s="1" t="s">
        <v>28</v>
      </c>
      <c r="H14" s="2" t="str">
        <f>LOOKUP(LOOKUP(G14,ワーク!$D$3:$D$258,ワーク!$E$3:$E$258),ワーク!$A$3:$A$66,ワーク!$B$3:$B$66)</f>
        <v>03 00 00 03 00 00 00 03</v>
      </c>
      <c r="I14" s="10" t="str">
        <f>LOOKUP(LOOKUP(G14,ワーク!$D$3:$D$258,ワーク!$F$3:$F$258),ワーク!$D$261:$D$264,ワーク!$E$261:$E$264)</f>
        <v>-</v>
      </c>
      <c r="J14" s="44" t="s">
        <v>341</v>
      </c>
      <c r="K14" s="47" t="str">
        <f t="shared" si="7"/>
        <v/>
      </c>
      <c r="L14" s="2" t="str">
        <f t="shared" si="8"/>
        <v/>
      </c>
      <c r="M14" s="2" t="str">
        <f t="shared" si="9"/>
        <v>◯</v>
      </c>
      <c r="N14" s="2" t="str">
        <f t="shared" si="10"/>
        <v>◯</v>
      </c>
      <c r="O14" s="2" t="str">
        <f t="shared" si="11"/>
        <v>◯</v>
      </c>
      <c r="P14" s="2" t="str">
        <f t="shared" si="12"/>
        <v>◯</v>
      </c>
      <c r="Q14" s="2" t="str">
        <f t="shared" si="13"/>
        <v>◯</v>
      </c>
      <c r="R14" s="44" t="s">
        <v>342</v>
      </c>
      <c r="S14" s="47" t="str">
        <f t="shared" si="0"/>
        <v/>
      </c>
      <c r="T14" s="2" t="str">
        <f t="shared" si="1"/>
        <v/>
      </c>
      <c r="U14" s="2" t="str">
        <f t="shared" si="2"/>
        <v/>
      </c>
      <c r="V14" s="2" t="str">
        <f t="shared" si="3"/>
        <v>◯</v>
      </c>
      <c r="W14" s="2" t="str">
        <f t="shared" si="14"/>
        <v>◯</v>
      </c>
      <c r="X14" s="2" t="str">
        <f t="shared" si="4"/>
        <v>◯</v>
      </c>
      <c r="Y14" s="2" t="str">
        <f t="shared" si="5"/>
        <v>◯</v>
      </c>
      <c r="Z14" s="10" t="str">
        <f t="shared" si="6"/>
        <v>◯</v>
      </c>
      <c r="AA14" s="52" t="str">
        <f t="shared" si="15"/>
        <v>◯</v>
      </c>
      <c r="AB14" s="58" t="s">
        <v>54</v>
      </c>
      <c r="AC14" s="2" t="str">
        <f t="shared" si="16"/>
        <v>◯</v>
      </c>
      <c r="AD14" s="2" t="str">
        <f t="shared" si="17"/>
        <v>◯</v>
      </c>
      <c r="AE14" s="2" t="str">
        <f t="shared" si="18"/>
        <v/>
      </c>
      <c r="AF14" s="61" t="str">
        <f t="shared" si="19"/>
        <v/>
      </c>
      <c r="AG14" s="52" t="str">
        <f>LOOKUP(LOOKUP(AB14,ワーク!$D$3:$D$258,ワーク!$G$3:$G$258),ワーク!$F$261:$F$276,ワーク!$G$261:$G$276)</f>
        <v>100%</v>
      </c>
      <c r="AH14" s="64" t="s">
        <v>546</v>
      </c>
      <c r="AI14" s="2" t="s">
        <v>548</v>
      </c>
      <c r="AJ14" s="2" t="s">
        <v>549</v>
      </c>
      <c r="AK14" s="2" t="s">
        <v>549</v>
      </c>
      <c r="AL14" s="2" t="s">
        <v>549</v>
      </c>
      <c r="AM14" s="61" t="s">
        <v>549</v>
      </c>
    </row>
    <row r="15" spans="1:39">
      <c r="A15" s="1" t="s">
        <v>2</v>
      </c>
      <c r="B15" s="2" t="s">
        <v>76</v>
      </c>
      <c r="C15" s="2">
        <v>1024</v>
      </c>
      <c r="D15" s="2">
        <v>1</v>
      </c>
      <c r="E15" s="2">
        <v>1</v>
      </c>
      <c r="F15" s="10">
        <v>64</v>
      </c>
      <c r="G15" s="1" t="s">
        <v>33</v>
      </c>
      <c r="H15" s="2" t="str">
        <f>LOOKUP(LOOKUP(G15,ワーク!$D$3:$D$258,ワーク!$E$3:$E$258),ワーク!$A$3:$A$66,ワーク!$B$3:$B$66)</f>
        <v>12 2A 03 04 04 05 06 00</v>
      </c>
      <c r="I15" s="10" t="str">
        <f>LOOKUP(LOOKUP(G15,ワーク!$D$3:$D$258,ワーク!$F$3:$F$258),ワーク!$D$261:$D$264,ワーク!$E$261:$E$264)</f>
        <v>-</v>
      </c>
      <c r="J15" s="44" t="s">
        <v>341</v>
      </c>
      <c r="K15" s="47" t="str">
        <f t="shared" si="7"/>
        <v/>
      </c>
      <c r="L15" s="2" t="str">
        <f t="shared" si="8"/>
        <v/>
      </c>
      <c r="M15" s="2" t="str">
        <f t="shared" si="9"/>
        <v>◯</v>
      </c>
      <c r="N15" s="2" t="str">
        <f t="shared" si="10"/>
        <v>◯</v>
      </c>
      <c r="O15" s="2" t="str">
        <f t="shared" si="11"/>
        <v>◯</v>
      </c>
      <c r="P15" s="2" t="str">
        <f t="shared" si="12"/>
        <v>◯</v>
      </c>
      <c r="Q15" s="2" t="str">
        <f t="shared" si="13"/>
        <v>◯</v>
      </c>
      <c r="R15" s="44" t="s">
        <v>364</v>
      </c>
      <c r="S15" s="47" t="str">
        <f t="shared" si="0"/>
        <v/>
      </c>
      <c r="T15" s="2" t="str">
        <f t="shared" si="1"/>
        <v/>
      </c>
      <c r="U15" s="2" t="str">
        <f t="shared" si="2"/>
        <v/>
      </c>
      <c r="V15" s="2" t="str">
        <f t="shared" si="3"/>
        <v>◯</v>
      </c>
      <c r="W15" s="2" t="str">
        <f t="shared" si="14"/>
        <v/>
      </c>
      <c r="X15" s="2" t="str">
        <f t="shared" si="4"/>
        <v>◯</v>
      </c>
      <c r="Y15" s="2" t="str">
        <f t="shared" si="5"/>
        <v>◯</v>
      </c>
      <c r="Z15" s="10" t="str">
        <f t="shared" si="6"/>
        <v>◯</v>
      </c>
      <c r="AA15" s="52" t="str">
        <f t="shared" si="15"/>
        <v>◯</v>
      </c>
      <c r="AB15" s="58" t="s">
        <v>47</v>
      </c>
      <c r="AC15" s="2" t="str">
        <f t="shared" si="16"/>
        <v/>
      </c>
      <c r="AD15" s="2" t="str">
        <f t="shared" si="17"/>
        <v>◯</v>
      </c>
      <c r="AE15" s="2" t="str">
        <f t="shared" si="18"/>
        <v/>
      </c>
      <c r="AF15" s="61" t="str">
        <f t="shared" si="19"/>
        <v/>
      </c>
      <c r="AG15" s="52" t="str">
        <f>LOOKUP(LOOKUP(AB15,ワーク!$D$3:$D$258,ワーク!$G$3:$G$258),ワーク!$F$261:$F$276,ワーク!$G$261:$G$276)</f>
        <v>1/4</v>
      </c>
      <c r="AH15" s="64" t="s">
        <v>546</v>
      </c>
      <c r="AI15" s="2" t="s">
        <v>548</v>
      </c>
      <c r="AJ15" s="2" t="s">
        <v>548</v>
      </c>
      <c r="AK15" s="2" t="s">
        <v>548</v>
      </c>
      <c r="AL15" s="2" t="s">
        <v>548</v>
      </c>
      <c r="AM15" s="61" t="s">
        <v>548</v>
      </c>
    </row>
    <row r="16" spans="1:39">
      <c r="A16" s="1" t="s">
        <v>3</v>
      </c>
      <c r="B16" s="2" t="s">
        <v>77</v>
      </c>
      <c r="C16" s="2">
        <v>14336</v>
      </c>
      <c r="D16" s="2">
        <v>32</v>
      </c>
      <c r="E16" s="2">
        <v>6</v>
      </c>
      <c r="F16" s="10">
        <v>46</v>
      </c>
      <c r="G16" s="1" t="s">
        <v>27</v>
      </c>
      <c r="H16" s="2" t="str">
        <f>LOOKUP(LOOKUP(G16,ワーク!$D$3:$D$258,ワーク!$E$3:$E$258),ワーク!$A$3:$A$66,ワーク!$B$3:$B$66)</f>
        <v>03 08 07 03 03 03 03 00</v>
      </c>
      <c r="I16" s="10" t="str">
        <f>LOOKUP(LOOKUP(G16,ワーク!$D$3:$D$258,ワーク!$F$3:$F$258),ワーク!$D$261:$D$264,ワーク!$E$261:$E$264)</f>
        <v>-</v>
      </c>
      <c r="J16" s="44" t="s">
        <v>348</v>
      </c>
      <c r="K16" s="47" t="str">
        <f t="shared" si="7"/>
        <v/>
      </c>
      <c r="L16" s="2" t="str">
        <f t="shared" si="8"/>
        <v/>
      </c>
      <c r="M16" s="2" t="str">
        <f t="shared" si="9"/>
        <v/>
      </c>
      <c r="N16" s="2" t="str">
        <f t="shared" si="10"/>
        <v>◯</v>
      </c>
      <c r="O16" s="2" t="str">
        <f t="shared" si="11"/>
        <v>◯</v>
      </c>
      <c r="P16" s="2" t="str">
        <f t="shared" si="12"/>
        <v>◯</v>
      </c>
      <c r="Q16" s="2" t="str">
        <f t="shared" si="13"/>
        <v>◯</v>
      </c>
      <c r="R16" s="44" t="s">
        <v>353</v>
      </c>
      <c r="S16" s="47" t="str">
        <f t="shared" si="0"/>
        <v/>
      </c>
      <c r="T16" s="2" t="str">
        <f t="shared" si="1"/>
        <v/>
      </c>
      <c r="U16" s="2" t="str">
        <f t="shared" si="2"/>
        <v/>
      </c>
      <c r="V16" s="2" t="str">
        <f t="shared" si="3"/>
        <v/>
      </c>
      <c r="W16" s="2" t="str">
        <f t="shared" si="14"/>
        <v/>
      </c>
      <c r="X16" s="2" t="str">
        <f t="shared" si="4"/>
        <v/>
      </c>
      <c r="Y16" s="2" t="str">
        <f t="shared" si="5"/>
        <v/>
      </c>
      <c r="Z16" s="10" t="str">
        <f t="shared" si="6"/>
        <v>◯</v>
      </c>
      <c r="AA16" s="52" t="str">
        <f t="shared" si="15"/>
        <v>◯</v>
      </c>
      <c r="AB16" s="58" t="s">
        <v>24</v>
      </c>
      <c r="AC16" s="2" t="str">
        <f t="shared" si="16"/>
        <v/>
      </c>
      <c r="AD16" s="2" t="str">
        <f t="shared" si="17"/>
        <v/>
      </c>
      <c r="AE16" s="2" t="str">
        <f t="shared" si="18"/>
        <v/>
      </c>
      <c r="AF16" s="61" t="str">
        <f t="shared" si="19"/>
        <v/>
      </c>
      <c r="AG16" s="52" t="str">
        <f>LOOKUP(LOOKUP(AB16,ワーク!$D$3:$D$258,ワーク!$G$3:$G$258),ワーク!$F$261:$F$276,ワーク!$G$261:$G$276)</f>
        <v>100%</v>
      </c>
      <c r="AH16" s="64" t="s">
        <v>546</v>
      </c>
      <c r="AI16" s="2" t="s">
        <v>548</v>
      </c>
      <c r="AJ16" s="2" t="s">
        <v>549</v>
      </c>
      <c r="AK16" s="2" t="s">
        <v>549</v>
      </c>
      <c r="AL16" s="2" t="s">
        <v>549</v>
      </c>
      <c r="AM16" s="61" t="s">
        <v>549</v>
      </c>
    </row>
    <row r="17" spans="1:59">
      <c r="A17" s="1" t="s">
        <v>4</v>
      </c>
      <c r="B17" s="2" t="s">
        <v>77</v>
      </c>
      <c r="C17" s="2">
        <v>14336</v>
      </c>
      <c r="D17" s="2">
        <v>32</v>
      </c>
      <c r="E17" s="2">
        <v>6</v>
      </c>
      <c r="F17" s="10">
        <v>46</v>
      </c>
      <c r="G17" s="1" t="s">
        <v>31</v>
      </c>
      <c r="H17" s="2" t="str">
        <f>LOOKUP(LOOKUP(G17,ワーク!$D$3:$D$258,ワーク!$E$3:$E$258),ワーク!$A$3:$A$66,ワーク!$B$3:$B$66)</f>
        <v>10 00 10 00 00 00 00 10</v>
      </c>
      <c r="I17" s="10" t="str">
        <f>LOOKUP(LOOKUP(G17,ワーク!$D$3:$D$258,ワーク!$F$3:$F$258),ワーク!$D$261:$D$264,ワーク!$E$261:$E$264)</f>
        <v>-</v>
      </c>
      <c r="J17" s="44" t="s">
        <v>348</v>
      </c>
      <c r="K17" s="47" t="str">
        <f t="shared" si="7"/>
        <v/>
      </c>
      <c r="L17" s="2" t="str">
        <f t="shared" si="8"/>
        <v/>
      </c>
      <c r="M17" s="2" t="str">
        <f t="shared" si="9"/>
        <v/>
      </c>
      <c r="N17" s="2" t="str">
        <f t="shared" si="10"/>
        <v>◯</v>
      </c>
      <c r="O17" s="2" t="str">
        <f t="shared" si="11"/>
        <v>◯</v>
      </c>
      <c r="P17" s="2" t="str">
        <f t="shared" si="12"/>
        <v>◯</v>
      </c>
      <c r="Q17" s="2" t="str">
        <f t="shared" si="13"/>
        <v>◯</v>
      </c>
      <c r="R17" s="44" t="s">
        <v>353</v>
      </c>
      <c r="S17" s="47" t="str">
        <f t="shared" si="0"/>
        <v/>
      </c>
      <c r="T17" s="2" t="str">
        <f t="shared" si="1"/>
        <v/>
      </c>
      <c r="U17" s="2" t="str">
        <f t="shared" si="2"/>
        <v/>
      </c>
      <c r="V17" s="2" t="str">
        <f t="shared" si="3"/>
        <v/>
      </c>
      <c r="W17" s="2" t="str">
        <f t="shared" si="14"/>
        <v/>
      </c>
      <c r="X17" s="2" t="str">
        <f t="shared" si="4"/>
        <v/>
      </c>
      <c r="Y17" s="2" t="str">
        <f t="shared" si="5"/>
        <v/>
      </c>
      <c r="Z17" s="10" t="str">
        <f t="shared" si="6"/>
        <v>◯</v>
      </c>
      <c r="AA17" s="52" t="str">
        <f t="shared" si="15"/>
        <v>◯</v>
      </c>
      <c r="AB17" s="58" t="s">
        <v>24</v>
      </c>
      <c r="AC17" s="2" t="str">
        <f t="shared" si="16"/>
        <v/>
      </c>
      <c r="AD17" s="2" t="str">
        <f t="shared" si="17"/>
        <v/>
      </c>
      <c r="AE17" s="2" t="str">
        <f t="shared" si="18"/>
        <v/>
      </c>
      <c r="AF17" s="61" t="str">
        <f t="shared" si="19"/>
        <v/>
      </c>
      <c r="AG17" s="52" t="str">
        <f>LOOKUP(LOOKUP(AB17,ワーク!$D$3:$D$258,ワーク!$G$3:$G$258),ワーク!$F$261:$F$276,ワーク!$G$261:$G$276)</f>
        <v>100%</v>
      </c>
      <c r="AH17" s="64"/>
      <c r="AI17" s="2" t="s">
        <v>548</v>
      </c>
      <c r="AJ17" s="2" t="s">
        <v>549</v>
      </c>
      <c r="AK17" s="2" t="s">
        <v>549</v>
      </c>
      <c r="AL17" s="2" t="s">
        <v>549</v>
      </c>
      <c r="AM17" s="61" t="s">
        <v>549</v>
      </c>
    </row>
    <row r="18" spans="1:59" ht="14.25" thickBot="1">
      <c r="A18" s="37" t="s">
        <v>5</v>
      </c>
      <c r="B18" s="6" t="s">
        <v>77</v>
      </c>
      <c r="C18" s="6">
        <v>14336</v>
      </c>
      <c r="D18" s="6">
        <v>32</v>
      </c>
      <c r="E18" s="6">
        <v>6</v>
      </c>
      <c r="F18" s="33">
        <v>46</v>
      </c>
      <c r="G18" s="37" t="s">
        <v>11</v>
      </c>
      <c r="H18" s="6" t="str">
        <f>LOOKUP(LOOKUP(G18,ワーク!$D$3:$D$258,ワーク!$E$3:$E$258),ワーク!$A$3:$A$66,ワーク!$B$3:$B$66)</f>
        <v>09 2A 09 09 09 09 09 00</v>
      </c>
      <c r="I18" s="33" t="str">
        <f>LOOKUP(LOOKUP(G18,ワーク!$D$3:$D$258,ワーク!$F$3:$F$258),ワーク!$D$261:$D$264,ワーク!$E$261:$E$264)</f>
        <v>-</v>
      </c>
      <c r="J18" s="45" t="s">
        <v>348</v>
      </c>
      <c r="K18" s="48" t="str">
        <f t="shared" si="7"/>
        <v/>
      </c>
      <c r="L18" s="6" t="str">
        <f t="shared" si="8"/>
        <v/>
      </c>
      <c r="M18" s="6" t="str">
        <f t="shared" si="9"/>
        <v/>
      </c>
      <c r="N18" s="6" t="str">
        <f t="shared" si="10"/>
        <v>◯</v>
      </c>
      <c r="O18" s="6" t="str">
        <f t="shared" si="11"/>
        <v>◯</v>
      </c>
      <c r="P18" s="6" t="str">
        <f t="shared" si="12"/>
        <v>◯</v>
      </c>
      <c r="Q18" s="6" t="str">
        <f t="shared" si="13"/>
        <v>◯</v>
      </c>
      <c r="R18" s="45" t="s">
        <v>364</v>
      </c>
      <c r="S18" s="48" t="str">
        <f t="shared" si="0"/>
        <v/>
      </c>
      <c r="T18" s="6" t="str">
        <f t="shared" si="1"/>
        <v/>
      </c>
      <c r="U18" s="6" t="str">
        <f t="shared" si="2"/>
        <v/>
      </c>
      <c r="V18" s="6" t="str">
        <f t="shared" si="3"/>
        <v>◯</v>
      </c>
      <c r="W18" s="6" t="str">
        <f t="shared" si="14"/>
        <v/>
      </c>
      <c r="X18" s="6" t="str">
        <f t="shared" si="4"/>
        <v>◯</v>
      </c>
      <c r="Y18" s="6" t="str">
        <f t="shared" si="5"/>
        <v>◯</v>
      </c>
      <c r="Z18" s="33" t="str">
        <f t="shared" si="6"/>
        <v>◯</v>
      </c>
      <c r="AA18" s="53" t="str">
        <f t="shared" si="15"/>
        <v>◯</v>
      </c>
      <c r="AB18" s="59" t="s">
        <v>12</v>
      </c>
      <c r="AC18" s="6" t="str">
        <f t="shared" si="16"/>
        <v/>
      </c>
      <c r="AD18" s="6" t="str">
        <f t="shared" si="17"/>
        <v>◯</v>
      </c>
      <c r="AE18" s="6" t="str">
        <f t="shared" si="18"/>
        <v/>
      </c>
      <c r="AF18" s="62" t="str">
        <f t="shared" si="19"/>
        <v/>
      </c>
      <c r="AG18" s="53" t="str">
        <f>LOOKUP(LOOKUP(AB18,ワーク!$D$3:$D$258,ワーク!$G$3:$G$258),ワーク!$F$261:$F$276,ワーク!$G$261:$G$276)</f>
        <v>1/11</v>
      </c>
      <c r="AH18" s="65" t="s">
        <v>546</v>
      </c>
      <c r="AI18" s="6" t="s">
        <v>548</v>
      </c>
      <c r="AJ18" s="6" t="s">
        <v>548</v>
      </c>
      <c r="AK18" s="6" t="s">
        <v>548</v>
      </c>
      <c r="AL18" s="6" t="s">
        <v>548</v>
      </c>
      <c r="AM18" s="62" t="s">
        <v>548</v>
      </c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</row>
    <row r="19" spans="1:59">
      <c r="A19" s="38" t="s">
        <v>34</v>
      </c>
      <c r="B19" s="39" t="s">
        <v>78</v>
      </c>
      <c r="C19" s="39">
        <v>1024</v>
      </c>
      <c r="D19" s="39">
        <v>5</v>
      </c>
      <c r="E19" s="39">
        <v>1</v>
      </c>
      <c r="F19" s="40">
        <v>64</v>
      </c>
      <c r="G19" s="38" t="s">
        <v>170</v>
      </c>
      <c r="H19" s="39" t="str">
        <f>LOOKUP(LOOKUP(G19,ワーク!$D$3:$D$258,ワーク!$E$3:$E$258),ワーク!$A$3:$A$66,ワーク!$B$3:$B$66)</f>
        <v>02 02 02 02 02 02 02 00</v>
      </c>
      <c r="I19" s="40" t="str">
        <f>LOOKUP(LOOKUP(G19,ワーク!$D$3:$D$258,ワーク!$F$3:$F$258),ワーク!$D$261:$D$264,ワーク!$E$261:$E$264)</f>
        <v>連打する程行動が速くなる</v>
      </c>
      <c r="J19" s="46" t="s">
        <v>341</v>
      </c>
      <c r="K19" s="49" t="str">
        <f t="shared" si="7"/>
        <v/>
      </c>
      <c r="L19" s="39" t="str">
        <f t="shared" si="8"/>
        <v/>
      </c>
      <c r="M19" s="39" t="str">
        <f t="shared" si="9"/>
        <v>◯</v>
      </c>
      <c r="N19" s="39" t="str">
        <f t="shared" si="10"/>
        <v>◯</v>
      </c>
      <c r="O19" s="39" t="str">
        <f t="shared" si="11"/>
        <v>◯</v>
      </c>
      <c r="P19" s="39" t="str">
        <f t="shared" si="12"/>
        <v>◯</v>
      </c>
      <c r="Q19" s="39" t="str">
        <f t="shared" si="13"/>
        <v>◯</v>
      </c>
      <c r="R19" s="46" t="s">
        <v>342</v>
      </c>
      <c r="S19" s="49" t="str">
        <f t="shared" si="0"/>
        <v/>
      </c>
      <c r="T19" s="39" t="str">
        <f t="shared" si="1"/>
        <v/>
      </c>
      <c r="U19" s="39" t="str">
        <f t="shared" si="2"/>
        <v/>
      </c>
      <c r="V19" s="39" t="str">
        <f t="shared" si="3"/>
        <v>◯</v>
      </c>
      <c r="W19" s="39" t="str">
        <f t="shared" si="14"/>
        <v>◯</v>
      </c>
      <c r="X19" s="39" t="str">
        <f t="shared" si="4"/>
        <v>◯</v>
      </c>
      <c r="Y19" s="39" t="str">
        <f t="shared" si="5"/>
        <v>◯</v>
      </c>
      <c r="Z19" s="40" t="str">
        <f t="shared" si="6"/>
        <v>◯</v>
      </c>
      <c r="AA19" s="54" t="str">
        <f t="shared" si="15"/>
        <v>◯</v>
      </c>
      <c r="AB19" s="58" t="s">
        <v>53</v>
      </c>
      <c r="AC19" s="39" t="str">
        <f t="shared" si="16"/>
        <v/>
      </c>
      <c r="AD19" s="39" t="str">
        <f t="shared" si="17"/>
        <v>◯</v>
      </c>
      <c r="AE19" s="39" t="str">
        <f t="shared" si="18"/>
        <v/>
      </c>
      <c r="AF19" s="63" t="str">
        <f t="shared" si="19"/>
        <v/>
      </c>
      <c r="AG19" s="54" t="str">
        <f>LOOKUP(LOOKUP(AB19,ワーク!$D$3:$D$258,ワーク!$G$3:$G$258),ワーク!$F$261:$F$276,ワーク!$G$261:$G$276)</f>
        <v>1/10</v>
      </c>
      <c r="AH19" s="66"/>
      <c r="AI19" s="39" t="s">
        <v>549</v>
      </c>
      <c r="AJ19" s="39" t="s">
        <v>549</v>
      </c>
      <c r="AK19" s="39" t="s">
        <v>549</v>
      </c>
      <c r="AL19" s="39" t="s">
        <v>549</v>
      </c>
      <c r="AM19" s="63" t="s">
        <v>549</v>
      </c>
    </row>
    <row r="20" spans="1:59">
      <c r="A20" s="1" t="s">
        <v>35</v>
      </c>
      <c r="B20" s="2" t="s">
        <v>79</v>
      </c>
      <c r="C20" s="2">
        <v>1280</v>
      </c>
      <c r="D20" s="2">
        <v>4</v>
      </c>
      <c r="E20" s="2">
        <v>4</v>
      </c>
      <c r="F20" s="10">
        <v>72</v>
      </c>
      <c r="G20" s="1" t="s">
        <v>376</v>
      </c>
      <c r="H20" s="2" t="str">
        <f>LOOKUP(LOOKUP(G20,ワーク!$D$3:$D$258,ワーク!$E$3:$E$258),ワーク!$A$3:$A$66,ワーク!$B$3:$B$66)</f>
        <v>0F 2C 03 00 03 00 00 00</v>
      </c>
      <c r="I20" s="10" t="str">
        <f>LOOKUP(LOOKUP(G20,ワーク!$D$3:$D$258,ワーク!$F$3:$F$258),ワーク!$D$261:$D$264,ワーク!$E$261:$E$264)</f>
        <v>連打する程行動が遅くなる</v>
      </c>
      <c r="J20" s="44" t="s">
        <v>341</v>
      </c>
      <c r="K20" s="47" t="str">
        <f t="shared" si="7"/>
        <v/>
      </c>
      <c r="L20" s="2" t="str">
        <f t="shared" si="8"/>
        <v/>
      </c>
      <c r="M20" s="2" t="str">
        <f t="shared" si="9"/>
        <v>◯</v>
      </c>
      <c r="N20" s="2" t="str">
        <f t="shared" si="10"/>
        <v>◯</v>
      </c>
      <c r="O20" s="2" t="str">
        <f t="shared" si="11"/>
        <v>◯</v>
      </c>
      <c r="P20" s="2" t="str">
        <f t="shared" si="12"/>
        <v>◯</v>
      </c>
      <c r="Q20" s="2" t="str">
        <f t="shared" si="13"/>
        <v>◯</v>
      </c>
      <c r="R20" s="44" t="s">
        <v>364</v>
      </c>
      <c r="S20" s="47" t="str">
        <f t="shared" si="0"/>
        <v/>
      </c>
      <c r="T20" s="2" t="str">
        <f t="shared" si="1"/>
        <v/>
      </c>
      <c r="U20" s="2" t="str">
        <f t="shared" si="2"/>
        <v/>
      </c>
      <c r="V20" s="2" t="str">
        <f t="shared" si="3"/>
        <v>◯</v>
      </c>
      <c r="W20" s="2" t="str">
        <f t="shared" si="14"/>
        <v/>
      </c>
      <c r="X20" s="2" t="str">
        <f t="shared" si="4"/>
        <v>◯</v>
      </c>
      <c r="Y20" s="2" t="str">
        <f t="shared" si="5"/>
        <v>◯</v>
      </c>
      <c r="Z20" s="10" t="str">
        <f t="shared" si="6"/>
        <v>◯</v>
      </c>
      <c r="AA20" s="52" t="str">
        <f t="shared" si="15"/>
        <v>◯</v>
      </c>
      <c r="AB20" s="58" t="s">
        <v>15</v>
      </c>
      <c r="AC20" s="2" t="str">
        <f t="shared" si="16"/>
        <v/>
      </c>
      <c r="AD20" s="2" t="str">
        <f t="shared" si="17"/>
        <v>◯</v>
      </c>
      <c r="AE20" s="2" t="str">
        <f t="shared" si="18"/>
        <v/>
      </c>
      <c r="AF20" s="61" t="str">
        <f t="shared" si="19"/>
        <v/>
      </c>
      <c r="AG20" s="52" t="str">
        <f>LOOKUP(LOOKUP(AB20,ワーク!$D$3:$D$258,ワーク!$G$3:$G$258),ワーク!$F$261:$F$276,ワーク!$G$261:$G$276)</f>
        <v>1/14</v>
      </c>
      <c r="AH20" s="64"/>
      <c r="AI20" s="2" t="s">
        <v>548</v>
      </c>
      <c r="AJ20" s="2" t="s">
        <v>548</v>
      </c>
      <c r="AK20" s="2" t="s">
        <v>548</v>
      </c>
      <c r="AL20" s="2" t="s">
        <v>548</v>
      </c>
      <c r="AM20" s="61" t="s">
        <v>548</v>
      </c>
    </row>
    <row r="21" spans="1:59">
      <c r="A21" s="1" t="s">
        <v>36</v>
      </c>
      <c r="B21" s="2" t="s">
        <v>80</v>
      </c>
      <c r="C21" s="2">
        <v>1280</v>
      </c>
      <c r="D21" s="2">
        <v>5</v>
      </c>
      <c r="E21" s="2">
        <v>6</v>
      </c>
      <c r="F21" s="10">
        <v>64</v>
      </c>
      <c r="G21" s="1" t="s">
        <v>172</v>
      </c>
      <c r="H21" s="2" t="str">
        <f>LOOKUP(LOOKUP(G21,ワーク!$D$3:$D$258,ワーク!$E$3:$E$258),ワーク!$A$3:$A$66,ワーク!$B$3:$B$66)</f>
        <v>09 09 22 30 2C 3A 22 00</v>
      </c>
      <c r="I21" s="10" t="str">
        <f>LOOKUP(LOOKUP(G21,ワーク!$D$3:$D$258,ワーク!$F$3:$F$258),ワーク!$D$261:$D$264,ワーク!$E$261:$E$264)</f>
        <v>連打する程行動が速くなる</v>
      </c>
      <c r="J21" s="44" t="s">
        <v>341</v>
      </c>
      <c r="K21" s="47" t="str">
        <f t="shared" si="7"/>
        <v/>
      </c>
      <c r="L21" s="2" t="str">
        <f t="shared" si="8"/>
        <v/>
      </c>
      <c r="M21" s="2" t="str">
        <f t="shared" si="9"/>
        <v>◯</v>
      </c>
      <c r="N21" s="2" t="str">
        <f t="shared" si="10"/>
        <v>◯</v>
      </c>
      <c r="O21" s="2" t="str">
        <f t="shared" si="11"/>
        <v>◯</v>
      </c>
      <c r="P21" s="2" t="str">
        <f t="shared" si="12"/>
        <v>◯</v>
      </c>
      <c r="Q21" s="2" t="str">
        <f t="shared" si="13"/>
        <v>◯</v>
      </c>
      <c r="R21" s="44" t="s">
        <v>342</v>
      </c>
      <c r="S21" s="47" t="str">
        <f t="shared" si="0"/>
        <v/>
      </c>
      <c r="T21" s="2" t="str">
        <f t="shared" si="1"/>
        <v/>
      </c>
      <c r="U21" s="2" t="str">
        <f t="shared" si="2"/>
        <v/>
      </c>
      <c r="V21" s="2" t="str">
        <f t="shared" si="3"/>
        <v>◯</v>
      </c>
      <c r="W21" s="2" t="str">
        <f t="shared" si="14"/>
        <v>◯</v>
      </c>
      <c r="X21" s="2" t="str">
        <f t="shared" si="4"/>
        <v>◯</v>
      </c>
      <c r="Y21" s="2" t="str">
        <f t="shared" si="5"/>
        <v>◯</v>
      </c>
      <c r="Z21" s="10" t="str">
        <f t="shared" si="6"/>
        <v>◯</v>
      </c>
      <c r="AA21" s="52" t="str">
        <f t="shared" si="15"/>
        <v>◯</v>
      </c>
      <c r="AB21" s="58" t="s">
        <v>21</v>
      </c>
      <c r="AC21" s="2" t="str">
        <f t="shared" si="16"/>
        <v>◯</v>
      </c>
      <c r="AD21" s="2" t="str">
        <f t="shared" si="17"/>
        <v>◯</v>
      </c>
      <c r="AE21" s="2" t="str">
        <f t="shared" si="18"/>
        <v/>
      </c>
      <c r="AF21" s="61" t="str">
        <f t="shared" si="19"/>
        <v/>
      </c>
      <c r="AG21" s="52" t="str">
        <f>LOOKUP(LOOKUP(AB21,ワーク!$D$3:$D$258,ワーク!$G$3:$G$258),ワーク!$F$261:$F$276,ワーク!$G$261:$G$276)</f>
        <v>1/14</v>
      </c>
      <c r="AH21" s="64"/>
      <c r="AI21" s="2" t="s">
        <v>548</v>
      </c>
      <c r="AJ21" s="2" t="s">
        <v>548</v>
      </c>
      <c r="AK21" s="2" t="s">
        <v>548</v>
      </c>
      <c r="AL21" s="2" t="s">
        <v>548</v>
      </c>
      <c r="AM21" s="61" t="s">
        <v>548</v>
      </c>
    </row>
    <row r="22" spans="1:59">
      <c r="A22" s="1" t="s">
        <v>37</v>
      </c>
      <c r="B22" s="2" t="s">
        <v>81</v>
      </c>
      <c r="C22" s="2">
        <v>1536</v>
      </c>
      <c r="D22" s="2">
        <v>6</v>
      </c>
      <c r="E22" s="2">
        <v>7</v>
      </c>
      <c r="F22" s="10">
        <v>69</v>
      </c>
      <c r="G22" s="1" t="s">
        <v>34</v>
      </c>
      <c r="H22" s="2" t="str">
        <f>LOOKUP(LOOKUP(G22,ワーク!$D$3:$D$258,ワーク!$E$3:$E$258),ワーク!$A$3:$A$66,ワーク!$B$3:$B$66)</f>
        <v>13 2A 03 36 08 30 07 00</v>
      </c>
      <c r="I22" s="10" t="str">
        <f>LOOKUP(LOOKUP(G22,ワーク!$D$3:$D$258,ワーク!$F$3:$F$258),ワーク!$D$261:$D$264,ワーク!$E$261:$E$264)</f>
        <v>-</v>
      </c>
      <c r="J22" s="44" t="s">
        <v>348</v>
      </c>
      <c r="K22" s="47" t="str">
        <f t="shared" si="7"/>
        <v/>
      </c>
      <c r="L22" s="2" t="str">
        <f t="shared" si="8"/>
        <v/>
      </c>
      <c r="M22" s="2" t="str">
        <f t="shared" si="9"/>
        <v/>
      </c>
      <c r="N22" s="2" t="str">
        <f t="shared" si="10"/>
        <v>◯</v>
      </c>
      <c r="O22" s="2" t="str">
        <f t="shared" si="11"/>
        <v>◯</v>
      </c>
      <c r="P22" s="2" t="str">
        <f t="shared" si="12"/>
        <v>◯</v>
      </c>
      <c r="Q22" s="2" t="str">
        <f t="shared" si="13"/>
        <v>◯</v>
      </c>
      <c r="R22" s="44" t="s">
        <v>365</v>
      </c>
      <c r="S22" s="47" t="str">
        <f t="shared" si="0"/>
        <v/>
      </c>
      <c r="T22" s="2" t="str">
        <f t="shared" si="1"/>
        <v/>
      </c>
      <c r="U22" s="2" t="str">
        <f t="shared" si="2"/>
        <v/>
      </c>
      <c r="V22" s="2" t="str">
        <f t="shared" si="3"/>
        <v>◯</v>
      </c>
      <c r="W22" s="2" t="str">
        <f t="shared" si="14"/>
        <v>◯</v>
      </c>
      <c r="X22" s="2" t="str">
        <f t="shared" si="4"/>
        <v/>
      </c>
      <c r="Y22" s="2" t="str">
        <f t="shared" si="5"/>
        <v>◯</v>
      </c>
      <c r="Z22" s="10" t="str">
        <f t="shared" si="6"/>
        <v>◯</v>
      </c>
      <c r="AA22" s="52" t="str">
        <f t="shared" si="15"/>
        <v>◯</v>
      </c>
      <c r="AB22" s="58" t="s">
        <v>411</v>
      </c>
      <c r="AC22" s="2" t="str">
        <f t="shared" si="16"/>
        <v/>
      </c>
      <c r="AD22" s="2" t="str">
        <f t="shared" si="17"/>
        <v>◯</v>
      </c>
      <c r="AE22" s="2" t="str">
        <f t="shared" si="18"/>
        <v/>
      </c>
      <c r="AF22" s="61" t="str">
        <f t="shared" si="19"/>
        <v>◯</v>
      </c>
      <c r="AG22" s="52" t="str">
        <f>LOOKUP(LOOKUP(AB22,ワーク!$D$3:$D$258,ワーク!$G$3:$G$258),ワーク!$F$261:$F$276,ワーク!$G$261:$G$276)</f>
        <v>1/12</v>
      </c>
      <c r="AH22" s="64"/>
      <c r="AI22" s="2" t="s">
        <v>548</v>
      </c>
      <c r="AJ22" s="2" t="s">
        <v>548</v>
      </c>
      <c r="AK22" s="2" t="s">
        <v>548</v>
      </c>
      <c r="AL22" s="2" t="s">
        <v>548</v>
      </c>
      <c r="AM22" s="61" t="s">
        <v>548</v>
      </c>
    </row>
    <row r="23" spans="1:59">
      <c r="A23" s="1" t="s">
        <v>38</v>
      </c>
      <c r="B23" s="2" t="s">
        <v>82</v>
      </c>
      <c r="C23" s="2">
        <v>1792</v>
      </c>
      <c r="D23" s="2">
        <v>7</v>
      </c>
      <c r="E23" s="2">
        <v>7</v>
      </c>
      <c r="F23" s="10">
        <v>84</v>
      </c>
      <c r="G23" s="1" t="s">
        <v>2</v>
      </c>
      <c r="H23" s="2" t="str">
        <f>LOOKUP(LOOKUP(G23,ワーク!$D$3:$D$258,ワーク!$E$3:$E$258),ワーク!$A$3:$A$66,ワーク!$B$3:$B$66)</f>
        <v>03 03 04 05 30 05 06 00</v>
      </c>
      <c r="I23" s="10" t="str">
        <f>LOOKUP(LOOKUP(G23,ワーク!$D$3:$D$258,ワーク!$F$3:$F$258),ワーク!$D$261:$D$264,ワーク!$E$261:$E$264)</f>
        <v>-</v>
      </c>
      <c r="J23" s="44" t="s">
        <v>348</v>
      </c>
      <c r="K23" s="47" t="str">
        <f t="shared" si="7"/>
        <v/>
      </c>
      <c r="L23" s="2" t="str">
        <f t="shared" si="8"/>
        <v/>
      </c>
      <c r="M23" s="2" t="str">
        <f t="shared" si="9"/>
        <v/>
      </c>
      <c r="N23" s="2" t="str">
        <f t="shared" si="10"/>
        <v>◯</v>
      </c>
      <c r="O23" s="2" t="str">
        <f t="shared" si="11"/>
        <v>◯</v>
      </c>
      <c r="P23" s="2" t="str">
        <f t="shared" si="12"/>
        <v>◯</v>
      </c>
      <c r="Q23" s="2" t="str">
        <f t="shared" si="13"/>
        <v>◯</v>
      </c>
      <c r="R23" s="44" t="s">
        <v>342</v>
      </c>
      <c r="S23" s="47" t="str">
        <f t="shared" si="0"/>
        <v/>
      </c>
      <c r="T23" s="2" t="str">
        <f t="shared" si="1"/>
        <v/>
      </c>
      <c r="U23" s="2" t="str">
        <f t="shared" si="2"/>
        <v/>
      </c>
      <c r="V23" s="2" t="str">
        <f t="shared" si="3"/>
        <v>◯</v>
      </c>
      <c r="W23" s="2" t="str">
        <f t="shared" si="14"/>
        <v>◯</v>
      </c>
      <c r="X23" s="2" t="str">
        <f t="shared" si="4"/>
        <v>◯</v>
      </c>
      <c r="Y23" s="2" t="str">
        <f t="shared" si="5"/>
        <v>◯</v>
      </c>
      <c r="Z23" s="10" t="str">
        <f t="shared" si="6"/>
        <v>◯</v>
      </c>
      <c r="AA23" s="52" t="str">
        <f t="shared" si="15"/>
        <v>◯</v>
      </c>
      <c r="AB23" s="58" t="s">
        <v>366</v>
      </c>
      <c r="AC23" s="2" t="str">
        <f t="shared" si="16"/>
        <v>◯</v>
      </c>
      <c r="AD23" s="2" t="str">
        <f t="shared" si="17"/>
        <v>◯</v>
      </c>
      <c r="AE23" s="2" t="str">
        <f t="shared" si="18"/>
        <v/>
      </c>
      <c r="AF23" s="61" t="str">
        <f t="shared" si="19"/>
        <v>◯</v>
      </c>
      <c r="AG23" s="52" t="str">
        <f>LOOKUP(LOOKUP(AB23,ワーク!$D$3:$D$258,ワーク!$G$3:$G$258),ワーク!$F$261:$F$276,ワーク!$G$261:$G$276)</f>
        <v>100%</v>
      </c>
      <c r="AH23" s="64" t="s">
        <v>546</v>
      </c>
      <c r="AI23" s="2" t="s">
        <v>548</v>
      </c>
      <c r="AJ23" s="2" t="s">
        <v>548</v>
      </c>
      <c r="AK23" s="2" t="s">
        <v>548</v>
      </c>
      <c r="AL23" s="2" t="s">
        <v>549</v>
      </c>
      <c r="AM23" s="61" t="s">
        <v>549</v>
      </c>
    </row>
    <row r="24" spans="1:59">
      <c r="A24" s="1" t="s">
        <v>39</v>
      </c>
      <c r="B24" s="2" t="s">
        <v>83</v>
      </c>
      <c r="C24" s="2">
        <v>2304</v>
      </c>
      <c r="D24" s="2">
        <v>8</v>
      </c>
      <c r="E24" s="2">
        <v>8</v>
      </c>
      <c r="F24" s="10">
        <v>67</v>
      </c>
      <c r="G24" s="1" t="s">
        <v>35</v>
      </c>
      <c r="H24" s="2" t="str">
        <f>LOOKUP(LOOKUP(G24,ワーク!$D$3:$D$258,ワーク!$E$3:$E$258),ワーク!$A$3:$A$66,ワーク!$B$3:$B$66)</f>
        <v>11 11 11 00 00 05 05 00</v>
      </c>
      <c r="I24" s="10" t="str">
        <f>LOOKUP(LOOKUP(G24,ワーク!$D$3:$D$258,ワーク!$F$3:$F$258),ワーク!$D$261:$D$264,ワーク!$E$261:$E$264)</f>
        <v>-</v>
      </c>
      <c r="J24" s="44" t="s">
        <v>348</v>
      </c>
      <c r="K24" s="47" t="str">
        <f t="shared" si="7"/>
        <v/>
      </c>
      <c r="L24" s="2" t="str">
        <f t="shared" si="8"/>
        <v/>
      </c>
      <c r="M24" s="2" t="str">
        <f t="shared" si="9"/>
        <v/>
      </c>
      <c r="N24" s="2" t="str">
        <f t="shared" si="10"/>
        <v>◯</v>
      </c>
      <c r="O24" s="2" t="str">
        <f t="shared" si="11"/>
        <v>◯</v>
      </c>
      <c r="P24" s="2" t="str">
        <f t="shared" si="12"/>
        <v>◯</v>
      </c>
      <c r="Q24" s="2" t="str">
        <f t="shared" si="13"/>
        <v>◯</v>
      </c>
      <c r="R24" s="44" t="s">
        <v>342</v>
      </c>
      <c r="S24" s="47" t="str">
        <f t="shared" si="0"/>
        <v/>
      </c>
      <c r="T24" s="2" t="str">
        <f t="shared" si="1"/>
        <v/>
      </c>
      <c r="U24" s="2" t="str">
        <f t="shared" si="2"/>
        <v/>
      </c>
      <c r="V24" s="2" t="str">
        <f t="shared" si="3"/>
        <v>◯</v>
      </c>
      <c r="W24" s="2" t="str">
        <f t="shared" si="14"/>
        <v>◯</v>
      </c>
      <c r="X24" s="2" t="str">
        <f t="shared" si="4"/>
        <v>◯</v>
      </c>
      <c r="Y24" s="2" t="str">
        <f t="shared" si="5"/>
        <v>◯</v>
      </c>
      <c r="Z24" s="10" t="str">
        <f t="shared" si="6"/>
        <v>◯</v>
      </c>
      <c r="AA24" s="52" t="str">
        <f t="shared" si="15"/>
        <v>◯</v>
      </c>
      <c r="AB24" s="58" t="s">
        <v>366</v>
      </c>
      <c r="AC24" s="2" t="str">
        <f t="shared" si="16"/>
        <v>◯</v>
      </c>
      <c r="AD24" s="2" t="str">
        <f t="shared" si="17"/>
        <v>◯</v>
      </c>
      <c r="AE24" s="2" t="str">
        <f t="shared" si="18"/>
        <v/>
      </c>
      <c r="AF24" s="61" t="str">
        <f t="shared" si="19"/>
        <v>◯</v>
      </c>
      <c r="AG24" s="52" t="str">
        <f>LOOKUP(LOOKUP(AB24,ワーク!$D$3:$D$258,ワーク!$G$3:$G$258),ワーク!$F$261:$F$276,ワーク!$G$261:$G$276)</f>
        <v>100%</v>
      </c>
      <c r="AH24" s="64" t="s">
        <v>546</v>
      </c>
      <c r="AI24" s="2" t="s">
        <v>548</v>
      </c>
      <c r="AJ24" s="2" t="s">
        <v>549</v>
      </c>
      <c r="AK24" s="2" t="s">
        <v>548</v>
      </c>
      <c r="AL24" s="2" t="s">
        <v>549</v>
      </c>
      <c r="AM24" s="61" t="s">
        <v>548</v>
      </c>
    </row>
    <row r="25" spans="1:59">
      <c r="A25" s="1" t="s">
        <v>40</v>
      </c>
      <c r="B25" s="2" t="s">
        <v>84</v>
      </c>
      <c r="C25" s="2">
        <v>3072</v>
      </c>
      <c r="D25" s="2">
        <v>9</v>
      </c>
      <c r="E25" s="2">
        <v>4</v>
      </c>
      <c r="F25" s="10">
        <v>71</v>
      </c>
      <c r="G25" s="1" t="s">
        <v>30</v>
      </c>
      <c r="H25" s="2" t="str">
        <f>LOOKUP(LOOKUP(G25,ワーク!$D$3:$D$258,ワーク!$E$3:$E$258),ワーク!$A$3:$A$66,ワーク!$B$3:$B$66)</f>
        <v>04 2A 00 01 00 04 00 04</v>
      </c>
      <c r="I25" s="10" t="str">
        <f>LOOKUP(LOOKUP(G25,ワーク!$D$3:$D$258,ワーク!$F$3:$F$258),ワーク!$D$261:$D$264,ワーク!$E$261:$E$264)</f>
        <v>-</v>
      </c>
      <c r="J25" s="44" t="s">
        <v>42</v>
      </c>
      <c r="K25" s="47" t="str">
        <f t="shared" si="7"/>
        <v/>
      </c>
      <c r="L25" s="2" t="str">
        <f t="shared" si="8"/>
        <v/>
      </c>
      <c r="M25" s="2" t="str">
        <f t="shared" si="9"/>
        <v/>
      </c>
      <c r="N25" s="2" t="str">
        <f t="shared" si="10"/>
        <v>◯</v>
      </c>
      <c r="O25" s="2" t="str">
        <f t="shared" si="11"/>
        <v>◯</v>
      </c>
      <c r="P25" s="2" t="str">
        <f t="shared" si="12"/>
        <v/>
      </c>
      <c r="Q25" s="2" t="str">
        <f t="shared" si="13"/>
        <v/>
      </c>
      <c r="R25" s="44" t="s">
        <v>346</v>
      </c>
      <c r="S25" s="47" t="str">
        <f t="shared" si="0"/>
        <v/>
      </c>
      <c r="T25" s="2" t="str">
        <f t="shared" si="1"/>
        <v/>
      </c>
      <c r="U25" s="2" t="str">
        <f t="shared" si="2"/>
        <v/>
      </c>
      <c r="V25" s="2" t="str">
        <f t="shared" si="3"/>
        <v/>
      </c>
      <c r="W25" s="2" t="str">
        <f t="shared" si="14"/>
        <v>◯</v>
      </c>
      <c r="X25" s="2" t="str">
        <f t="shared" si="4"/>
        <v>◯</v>
      </c>
      <c r="Y25" s="2" t="str">
        <f t="shared" si="5"/>
        <v>◯</v>
      </c>
      <c r="Z25" s="10" t="str">
        <f t="shared" si="6"/>
        <v>◯</v>
      </c>
      <c r="AA25" s="52" t="str">
        <f t="shared" si="15"/>
        <v>◯</v>
      </c>
      <c r="AB25" s="58" t="s">
        <v>19</v>
      </c>
      <c r="AC25" s="2" t="str">
        <f t="shared" si="16"/>
        <v>◯</v>
      </c>
      <c r="AD25" s="2" t="str">
        <f t="shared" si="17"/>
        <v>◯</v>
      </c>
      <c r="AE25" s="2" t="str">
        <f t="shared" si="18"/>
        <v/>
      </c>
      <c r="AF25" s="61" t="str">
        <f t="shared" si="19"/>
        <v/>
      </c>
      <c r="AG25" s="52" t="str">
        <f>LOOKUP(LOOKUP(AB25,ワーク!$D$3:$D$258,ワーク!$G$3:$G$258),ワーク!$F$261:$F$276,ワーク!$G$261:$G$276)</f>
        <v>1/12</v>
      </c>
      <c r="AH25" s="64" t="s">
        <v>546</v>
      </c>
      <c r="AI25" s="2" t="s">
        <v>548</v>
      </c>
      <c r="AJ25" s="2" t="s">
        <v>548</v>
      </c>
      <c r="AK25" s="2" t="s">
        <v>548</v>
      </c>
      <c r="AL25" s="2" t="s">
        <v>548</v>
      </c>
      <c r="AM25" s="61" t="s">
        <v>548</v>
      </c>
    </row>
    <row r="26" spans="1:59">
      <c r="A26" s="1" t="s">
        <v>41</v>
      </c>
      <c r="B26" s="2" t="s">
        <v>85</v>
      </c>
      <c r="C26" s="2">
        <v>2560</v>
      </c>
      <c r="D26" s="2">
        <v>12</v>
      </c>
      <c r="E26" s="2">
        <v>10</v>
      </c>
      <c r="F26" s="10">
        <v>75</v>
      </c>
      <c r="G26" s="1" t="s">
        <v>36</v>
      </c>
      <c r="H26" s="2" t="str">
        <f>LOOKUP(LOOKUP(G26,ワーク!$D$3:$D$258,ワーク!$E$3:$E$258),ワーク!$A$3:$A$66,ワーク!$B$3:$B$66)</f>
        <v>0F 05 04 04 04 05 05 00</v>
      </c>
      <c r="I26" s="10" t="str">
        <f>LOOKUP(LOOKUP(G26,ワーク!$D$3:$D$258,ワーク!$F$3:$F$258),ワーク!$D$261:$D$264,ワーク!$E$261:$E$264)</f>
        <v>-</v>
      </c>
      <c r="J26" s="44" t="s">
        <v>342</v>
      </c>
      <c r="K26" s="47" t="str">
        <f t="shared" si="7"/>
        <v/>
      </c>
      <c r="L26" s="2" t="str">
        <f t="shared" si="8"/>
        <v/>
      </c>
      <c r="M26" s="2" t="str">
        <f t="shared" si="9"/>
        <v/>
      </c>
      <c r="N26" s="2" t="str">
        <f t="shared" si="10"/>
        <v>◯</v>
      </c>
      <c r="O26" s="2" t="str">
        <f t="shared" si="11"/>
        <v>◯</v>
      </c>
      <c r="P26" s="2" t="str">
        <f t="shared" si="12"/>
        <v>◯</v>
      </c>
      <c r="Q26" s="2" t="str">
        <f t="shared" si="13"/>
        <v>◯</v>
      </c>
      <c r="R26" s="44" t="s">
        <v>366</v>
      </c>
      <c r="S26" s="47" t="str">
        <f t="shared" si="0"/>
        <v/>
      </c>
      <c r="T26" s="2" t="str">
        <f t="shared" si="1"/>
        <v/>
      </c>
      <c r="U26" s="2" t="str">
        <f t="shared" si="2"/>
        <v/>
      </c>
      <c r="V26" s="2" t="str">
        <f t="shared" si="3"/>
        <v/>
      </c>
      <c r="W26" s="2" t="str">
        <f t="shared" si="14"/>
        <v>◯</v>
      </c>
      <c r="X26" s="2" t="str">
        <f t="shared" si="4"/>
        <v>◯</v>
      </c>
      <c r="Y26" s="2" t="str">
        <f t="shared" si="5"/>
        <v/>
      </c>
      <c r="Z26" s="10" t="str">
        <f t="shared" si="6"/>
        <v>◯</v>
      </c>
      <c r="AA26" s="52" t="str">
        <f t="shared" si="15"/>
        <v/>
      </c>
      <c r="AB26" s="58" t="s">
        <v>53</v>
      </c>
      <c r="AC26" s="2" t="str">
        <f t="shared" si="16"/>
        <v/>
      </c>
      <c r="AD26" s="2" t="str">
        <f t="shared" si="17"/>
        <v>◯</v>
      </c>
      <c r="AE26" s="2" t="str">
        <f t="shared" si="18"/>
        <v/>
      </c>
      <c r="AF26" s="61" t="str">
        <f t="shared" si="19"/>
        <v/>
      </c>
      <c r="AG26" s="52" t="str">
        <f>LOOKUP(LOOKUP(AB26,ワーク!$D$3:$D$258,ワーク!$G$3:$G$258),ワーク!$F$261:$F$276,ワーク!$G$261:$G$276)</f>
        <v>1/10</v>
      </c>
      <c r="AH26" s="64" t="s">
        <v>546</v>
      </c>
      <c r="AI26" s="2" t="s">
        <v>548</v>
      </c>
      <c r="AJ26" s="2" t="s">
        <v>549</v>
      </c>
      <c r="AK26" s="2" t="s">
        <v>548</v>
      </c>
      <c r="AL26" s="2" t="s">
        <v>549</v>
      </c>
      <c r="AM26" s="61" t="s">
        <v>549</v>
      </c>
    </row>
    <row r="27" spans="1:59">
      <c r="A27" s="1" t="s">
        <v>42</v>
      </c>
      <c r="B27" s="2" t="s">
        <v>86</v>
      </c>
      <c r="C27" s="2">
        <v>2816</v>
      </c>
      <c r="D27" s="2">
        <v>13</v>
      </c>
      <c r="E27" s="2">
        <v>11</v>
      </c>
      <c r="F27" s="10">
        <v>76</v>
      </c>
      <c r="G27" s="1" t="s">
        <v>37</v>
      </c>
      <c r="H27" s="2" t="str">
        <f>LOOKUP(LOOKUP(G27,ワーク!$D$3:$D$258,ワーク!$E$3:$E$258),ワーク!$A$3:$A$66,ワーク!$B$3:$B$66)</f>
        <v>05 2A 07 08 00 07 08 00</v>
      </c>
      <c r="I27" s="10" t="str">
        <f>LOOKUP(LOOKUP(G27,ワーク!$D$3:$D$258,ワーク!$F$3:$F$258),ワーク!$D$261:$D$264,ワーク!$E$261:$E$264)</f>
        <v>-</v>
      </c>
      <c r="J27" s="44" t="s">
        <v>343</v>
      </c>
      <c r="K27" s="47" t="str">
        <f t="shared" si="7"/>
        <v/>
      </c>
      <c r="L27" s="2" t="str">
        <f t="shared" si="8"/>
        <v>◯</v>
      </c>
      <c r="M27" s="2" t="str">
        <f t="shared" si="9"/>
        <v/>
      </c>
      <c r="N27" s="2" t="str">
        <f t="shared" si="10"/>
        <v>◯</v>
      </c>
      <c r="O27" s="2" t="str">
        <f t="shared" si="11"/>
        <v>◯</v>
      </c>
      <c r="P27" s="2" t="str">
        <f t="shared" si="12"/>
        <v>◯</v>
      </c>
      <c r="Q27" s="2" t="str">
        <f t="shared" si="13"/>
        <v>◯</v>
      </c>
      <c r="R27" s="44" t="s">
        <v>366</v>
      </c>
      <c r="S27" s="47" t="str">
        <f t="shared" si="0"/>
        <v/>
      </c>
      <c r="T27" s="2" t="str">
        <f t="shared" si="1"/>
        <v/>
      </c>
      <c r="U27" s="2" t="str">
        <f t="shared" si="2"/>
        <v/>
      </c>
      <c r="V27" s="2" t="str">
        <f t="shared" si="3"/>
        <v/>
      </c>
      <c r="W27" s="2" t="str">
        <f t="shared" si="14"/>
        <v>◯</v>
      </c>
      <c r="X27" s="2" t="str">
        <f t="shared" si="4"/>
        <v>◯</v>
      </c>
      <c r="Y27" s="2" t="str">
        <f t="shared" si="5"/>
        <v/>
      </c>
      <c r="Z27" s="10" t="str">
        <f t="shared" si="6"/>
        <v>◯</v>
      </c>
      <c r="AA27" s="52" t="str">
        <f t="shared" si="15"/>
        <v>◯</v>
      </c>
      <c r="AB27" s="58" t="s">
        <v>350</v>
      </c>
      <c r="AC27" s="2" t="str">
        <f t="shared" si="16"/>
        <v>◯</v>
      </c>
      <c r="AD27" s="2" t="str">
        <f t="shared" si="17"/>
        <v>◯</v>
      </c>
      <c r="AE27" s="2" t="str">
        <f t="shared" si="18"/>
        <v>◯</v>
      </c>
      <c r="AF27" s="61" t="str">
        <f t="shared" si="19"/>
        <v/>
      </c>
      <c r="AG27" s="52" t="str">
        <f>LOOKUP(LOOKUP(AB27,ワーク!$D$3:$D$258,ワーク!$G$3:$G$258),ワーク!$F$261:$F$276,ワーク!$G$261:$G$276)</f>
        <v>100%</v>
      </c>
      <c r="AH27" s="64" t="s">
        <v>546</v>
      </c>
      <c r="AI27" s="2" t="s">
        <v>548</v>
      </c>
      <c r="AJ27" s="2" t="s">
        <v>548</v>
      </c>
      <c r="AK27" s="2" t="s">
        <v>548</v>
      </c>
      <c r="AL27" s="2" t="s">
        <v>548</v>
      </c>
      <c r="AM27" s="61" t="s">
        <v>548</v>
      </c>
    </row>
    <row r="28" spans="1:59">
      <c r="A28" s="1" t="s">
        <v>43</v>
      </c>
      <c r="B28" s="2" t="s">
        <v>87</v>
      </c>
      <c r="C28" s="2">
        <v>3328</v>
      </c>
      <c r="D28" s="2">
        <v>14</v>
      </c>
      <c r="E28" s="2">
        <v>13</v>
      </c>
      <c r="F28" s="10">
        <v>64</v>
      </c>
      <c r="G28" s="1" t="s">
        <v>32</v>
      </c>
      <c r="H28" s="2" t="str">
        <f>LOOKUP(LOOKUP(G28,ワーク!$D$3:$D$258,ワーク!$E$3:$E$258),ワーク!$A$3:$A$66,ワーク!$B$3:$B$66)</f>
        <v>0D 0D 0D 0D 0D 0D 0D 00</v>
      </c>
      <c r="I28" s="10" t="str">
        <f>LOOKUP(LOOKUP(G28,ワーク!$D$3:$D$258,ワーク!$F$3:$F$258),ワーク!$D$261:$D$264,ワーク!$E$261:$E$264)</f>
        <v>-</v>
      </c>
      <c r="J28" s="44" t="s">
        <v>348</v>
      </c>
      <c r="K28" s="47" t="str">
        <f t="shared" si="7"/>
        <v/>
      </c>
      <c r="L28" s="2" t="str">
        <f t="shared" si="8"/>
        <v/>
      </c>
      <c r="M28" s="2" t="str">
        <f t="shared" si="9"/>
        <v/>
      </c>
      <c r="N28" s="2" t="str">
        <f t="shared" si="10"/>
        <v>◯</v>
      </c>
      <c r="O28" s="2" t="str">
        <f t="shared" si="11"/>
        <v>◯</v>
      </c>
      <c r="P28" s="2" t="str">
        <f t="shared" si="12"/>
        <v>◯</v>
      </c>
      <c r="Q28" s="2" t="str">
        <f t="shared" si="13"/>
        <v>◯</v>
      </c>
      <c r="R28" s="44" t="s">
        <v>367</v>
      </c>
      <c r="S28" s="47" t="str">
        <f t="shared" si="0"/>
        <v/>
      </c>
      <c r="T28" s="2" t="str">
        <f t="shared" si="1"/>
        <v/>
      </c>
      <c r="U28" s="2" t="str">
        <f t="shared" si="2"/>
        <v/>
      </c>
      <c r="V28" s="2" t="str">
        <f t="shared" si="3"/>
        <v/>
      </c>
      <c r="W28" s="2" t="str">
        <f t="shared" si="14"/>
        <v/>
      </c>
      <c r="X28" s="2" t="str">
        <f t="shared" si="4"/>
        <v/>
      </c>
      <c r="Y28" s="2" t="str">
        <f t="shared" si="5"/>
        <v>◯</v>
      </c>
      <c r="Z28" s="10" t="str">
        <f t="shared" si="6"/>
        <v>◯</v>
      </c>
      <c r="AA28" s="52" t="str">
        <f t="shared" si="15"/>
        <v>◯</v>
      </c>
      <c r="AB28" s="58" t="s">
        <v>21</v>
      </c>
      <c r="AC28" s="2" t="str">
        <f t="shared" si="16"/>
        <v>◯</v>
      </c>
      <c r="AD28" s="2" t="str">
        <f t="shared" si="17"/>
        <v>◯</v>
      </c>
      <c r="AE28" s="2" t="str">
        <f t="shared" si="18"/>
        <v/>
      </c>
      <c r="AF28" s="61" t="str">
        <f t="shared" si="19"/>
        <v/>
      </c>
      <c r="AG28" s="52" t="str">
        <f>LOOKUP(LOOKUP(AB28,ワーク!$D$3:$D$258,ワーク!$G$3:$G$258),ワーク!$F$261:$F$276,ワーク!$G$261:$G$276)</f>
        <v>1/14</v>
      </c>
      <c r="AH28" s="64" t="s">
        <v>546</v>
      </c>
      <c r="AI28" s="2" t="s">
        <v>549</v>
      </c>
      <c r="AJ28" s="2" t="s">
        <v>549</v>
      </c>
      <c r="AK28" s="2" t="s">
        <v>549</v>
      </c>
      <c r="AL28" s="2" t="s">
        <v>549</v>
      </c>
      <c r="AM28" s="61" t="s">
        <v>549</v>
      </c>
    </row>
    <row r="29" spans="1:59">
      <c r="A29" s="1" t="s">
        <v>6</v>
      </c>
      <c r="B29" s="2" t="s">
        <v>88</v>
      </c>
      <c r="C29" s="2">
        <v>3584</v>
      </c>
      <c r="D29" s="2">
        <v>15</v>
      </c>
      <c r="E29" s="2">
        <v>14</v>
      </c>
      <c r="F29" s="10">
        <v>70</v>
      </c>
      <c r="G29" s="1" t="s">
        <v>38</v>
      </c>
      <c r="H29" s="2" t="str">
        <f>LOOKUP(LOOKUP(G29,ワーク!$D$3:$D$258,ワーク!$E$3:$E$258),ワーク!$A$3:$A$66,ワーク!$B$3:$B$66)</f>
        <v>19 30 0B 23 30 00 00 00</v>
      </c>
      <c r="I29" s="10" t="str">
        <f>LOOKUP(LOOKUP(G29,ワーク!$D$3:$D$258,ワーク!$F$3:$F$258),ワーク!$D$261:$D$264,ワーク!$E$261:$E$264)</f>
        <v>-</v>
      </c>
      <c r="J29" s="44" t="s">
        <v>348</v>
      </c>
      <c r="K29" s="47" t="str">
        <f t="shared" si="7"/>
        <v/>
      </c>
      <c r="L29" s="2" t="str">
        <f t="shared" si="8"/>
        <v/>
      </c>
      <c r="M29" s="2" t="str">
        <f t="shared" si="9"/>
        <v/>
      </c>
      <c r="N29" s="2" t="str">
        <f t="shared" si="10"/>
        <v>◯</v>
      </c>
      <c r="O29" s="2" t="str">
        <f t="shared" si="11"/>
        <v>◯</v>
      </c>
      <c r="P29" s="2" t="str">
        <f t="shared" si="12"/>
        <v>◯</v>
      </c>
      <c r="Q29" s="2" t="str">
        <f t="shared" si="13"/>
        <v>◯</v>
      </c>
      <c r="R29" s="44" t="s">
        <v>346</v>
      </c>
      <c r="S29" s="47" t="str">
        <f t="shared" si="0"/>
        <v/>
      </c>
      <c r="T29" s="2" t="str">
        <f t="shared" si="1"/>
        <v/>
      </c>
      <c r="U29" s="2" t="str">
        <f t="shared" si="2"/>
        <v/>
      </c>
      <c r="V29" s="2" t="str">
        <f t="shared" si="3"/>
        <v/>
      </c>
      <c r="W29" s="2" t="str">
        <f t="shared" si="14"/>
        <v>◯</v>
      </c>
      <c r="X29" s="2" t="str">
        <f t="shared" si="4"/>
        <v>◯</v>
      </c>
      <c r="Y29" s="2" t="str">
        <f t="shared" si="5"/>
        <v>◯</v>
      </c>
      <c r="Z29" s="10" t="str">
        <f t="shared" si="6"/>
        <v>◯</v>
      </c>
      <c r="AA29" s="52" t="str">
        <f t="shared" si="15"/>
        <v>◯</v>
      </c>
      <c r="AB29" s="58" t="s">
        <v>13</v>
      </c>
      <c r="AC29" s="2" t="str">
        <f t="shared" si="16"/>
        <v/>
      </c>
      <c r="AD29" s="2" t="str">
        <f t="shared" si="17"/>
        <v>◯</v>
      </c>
      <c r="AE29" s="2" t="str">
        <f t="shared" si="18"/>
        <v/>
      </c>
      <c r="AF29" s="61" t="str">
        <f t="shared" si="19"/>
        <v/>
      </c>
      <c r="AG29" s="52" t="str">
        <f>LOOKUP(LOOKUP(AB29,ワーク!$D$3:$D$258,ワーク!$G$3:$G$258),ワーク!$F$261:$F$276,ワーク!$G$261:$G$276)</f>
        <v>1/12</v>
      </c>
      <c r="AH29" s="64" t="s">
        <v>546</v>
      </c>
      <c r="AI29" s="2" t="s">
        <v>548</v>
      </c>
      <c r="AJ29" s="2" t="s">
        <v>548</v>
      </c>
      <c r="AK29" s="2" t="s">
        <v>548</v>
      </c>
      <c r="AL29" s="2" t="s">
        <v>548</v>
      </c>
      <c r="AM29" s="61" t="s">
        <v>548</v>
      </c>
    </row>
    <row r="30" spans="1:59">
      <c r="A30" s="1" t="s">
        <v>7</v>
      </c>
      <c r="B30" s="2" t="s">
        <v>89</v>
      </c>
      <c r="C30" s="2">
        <v>4096</v>
      </c>
      <c r="D30" s="2">
        <v>16</v>
      </c>
      <c r="E30" s="2">
        <v>15</v>
      </c>
      <c r="F30" s="10">
        <v>72</v>
      </c>
      <c r="G30" s="1" t="s">
        <v>24</v>
      </c>
      <c r="H30" s="2" t="str">
        <f>LOOKUP(LOOKUP(G30,ワーク!$D$3:$D$258,ワーク!$E$3:$E$258),ワーク!$A$3:$A$66,ワーク!$B$3:$B$66)</f>
        <v>00 17 00 00 17 00 00 17</v>
      </c>
      <c r="I30" s="10" t="str">
        <f>LOOKUP(LOOKUP(G30,ワーク!$D$3:$D$258,ワーク!$F$3:$F$258),ワーク!$D$261:$D$264,ワーク!$E$261:$E$264)</f>
        <v>-</v>
      </c>
      <c r="J30" s="44" t="s">
        <v>349</v>
      </c>
      <c r="K30" s="47" t="str">
        <f t="shared" si="7"/>
        <v>◯</v>
      </c>
      <c r="L30" s="2" t="str">
        <f t="shared" si="8"/>
        <v/>
      </c>
      <c r="M30" s="2" t="str">
        <f t="shared" si="9"/>
        <v/>
      </c>
      <c r="N30" s="2" t="str">
        <f t="shared" si="10"/>
        <v>◯</v>
      </c>
      <c r="O30" s="2" t="str">
        <f t="shared" si="11"/>
        <v>◯</v>
      </c>
      <c r="P30" s="2" t="str">
        <f t="shared" si="12"/>
        <v>◯</v>
      </c>
      <c r="Q30" s="2" t="str">
        <f t="shared" si="13"/>
        <v>◯</v>
      </c>
      <c r="R30" s="44" t="s">
        <v>345</v>
      </c>
      <c r="S30" s="47" t="str">
        <f t="shared" si="0"/>
        <v/>
      </c>
      <c r="T30" s="2" t="str">
        <f t="shared" si="1"/>
        <v/>
      </c>
      <c r="U30" s="2" t="str">
        <f t="shared" si="2"/>
        <v/>
      </c>
      <c r="V30" s="2" t="str">
        <f t="shared" si="3"/>
        <v/>
      </c>
      <c r="W30" s="2" t="str">
        <f t="shared" si="14"/>
        <v/>
      </c>
      <c r="X30" s="2" t="str">
        <f t="shared" si="4"/>
        <v>◯</v>
      </c>
      <c r="Y30" s="2" t="str">
        <f t="shared" si="5"/>
        <v>◯</v>
      </c>
      <c r="Z30" s="10" t="str">
        <f t="shared" si="6"/>
        <v>◯</v>
      </c>
      <c r="AA30" s="52" t="str">
        <f t="shared" si="15"/>
        <v>◯</v>
      </c>
      <c r="AB30" s="58" t="s">
        <v>62</v>
      </c>
      <c r="AC30" s="2" t="str">
        <f t="shared" si="16"/>
        <v>◯</v>
      </c>
      <c r="AD30" s="2" t="str">
        <f t="shared" si="17"/>
        <v>◯</v>
      </c>
      <c r="AE30" s="2" t="str">
        <f t="shared" si="18"/>
        <v/>
      </c>
      <c r="AF30" s="61" t="str">
        <f t="shared" si="19"/>
        <v/>
      </c>
      <c r="AG30" s="52" t="str">
        <f>LOOKUP(LOOKUP(AB30,ワーク!$D$3:$D$258,ワーク!$G$3:$G$258),ワーク!$F$261:$F$276,ワーク!$G$261:$G$276)</f>
        <v>1/9</v>
      </c>
      <c r="AH30" s="64"/>
      <c r="AI30" s="2" t="s">
        <v>548</v>
      </c>
      <c r="AJ30" s="2" t="s">
        <v>549</v>
      </c>
      <c r="AK30" s="2" t="s">
        <v>549</v>
      </c>
      <c r="AL30" s="2" t="s">
        <v>548</v>
      </c>
      <c r="AM30" s="61" t="s">
        <v>549</v>
      </c>
    </row>
    <row r="31" spans="1:59">
      <c r="A31" s="1" t="s">
        <v>8</v>
      </c>
      <c r="B31" s="2" t="s">
        <v>90</v>
      </c>
      <c r="C31" s="2">
        <v>4352</v>
      </c>
      <c r="D31" s="2">
        <v>18</v>
      </c>
      <c r="E31" s="2">
        <v>16</v>
      </c>
      <c r="F31" s="10">
        <v>64</v>
      </c>
      <c r="G31" s="1" t="s">
        <v>33</v>
      </c>
      <c r="H31" s="2" t="str">
        <f>LOOKUP(LOOKUP(G31,ワーク!$D$3:$D$258,ワーク!$E$3:$E$258),ワーク!$A$3:$A$66,ワーク!$B$3:$B$66)</f>
        <v>12 2A 03 04 04 05 06 00</v>
      </c>
      <c r="I31" s="10" t="str">
        <f>LOOKUP(LOOKUP(G31,ワーク!$D$3:$D$258,ワーク!$F$3:$F$258),ワーク!$D$261:$D$264,ワーク!$E$261:$E$264)</f>
        <v>-</v>
      </c>
      <c r="J31" s="44" t="s">
        <v>344</v>
      </c>
      <c r="K31" s="47" t="str">
        <f t="shared" si="7"/>
        <v/>
      </c>
      <c r="L31" s="2" t="str">
        <f t="shared" si="8"/>
        <v/>
      </c>
      <c r="M31" s="2" t="str">
        <f t="shared" si="9"/>
        <v/>
      </c>
      <c r="N31" s="2" t="str">
        <f t="shared" si="10"/>
        <v>◯</v>
      </c>
      <c r="O31" s="2" t="str">
        <f t="shared" si="11"/>
        <v>◯</v>
      </c>
      <c r="P31" s="2" t="str">
        <f t="shared" si="12"/>
        <v>◯</v>
      </c>
      <c r="Q31" s="2" t="str">
        <f t="shared" si="13"/>
        <v/>
      </c>
      <c r="R31" s="44" t="s">
        <v>364</v>
      </c>
      <c r="S31" s="47" t="str">
        <f t="shared" si="0"/>
        <v/>
      </c>
      <c r="T31" s="2" t="str">
        <f t="shared" si="1"/>
        <v/>
      </c>
      <c r="U31" s="2" t="str">
        <f t="shared" si="2"/>
        <v/>
      </c>
      <c r="V31" s="2" t="str">
        <f t="shared" si="3"/>
        <v>◯</v>
      </c>
      <c r="W31" s="2" t="str">
        <f t="shared" si="14"/>
        <v/>
      </c>
      <c r="X31" s="2" t="str">
        <f t="shared" si="4"/>
        <v>◯</v>
      </c>
      <c r="Y31" s="2" t="str">
        <f t="shared" si="5"/>
        <v>◯</v>
      </c>
      <c r="Z31" s="10" t="str">
        <f t="shared" si="6"/>
        <v>◯</v>
      </c>
      <c r="AA31" s="52" t="str">
        <f t="shared" si="15"/>
        <v/>
      </c>
      <c r="AB31" s="58" t="s">
        <v>50</v>
      </c>
      <c r="AC31" s="2" t="str">
        <f t="shared" si="16"/>
        <v/>
      </c>
      <c r="AD31" s="2" t="str">
        <f t="shared" si="17"/>
        <v>◯</v>
      </c>
      <c r="AE31" s="2" t="str">
        <f t="shared" si="18"/>
        <v/>
      </c>
      <c r="AF31" s="61" t="str">
        <f t="shared" si="19"/>
        <v/>
      </c>
      <c r="AG31" s="52" t="str">
        <f>LOOKUP(LOOKUP(AB31,ワーク!$D$3:$D$258,ワーク!$G$3:$G$258),ワーク!$F$261:$F$276,ワーク!$G$261:$G$276)</f>
        <v>1/7</v>
      </c>
      <c r="AH31" s="64" t="s">
        <v>546</v>
      </c>
      <c r="AI31" s="2" t="s">
        <v>548</v>
      </c>
      <c r="AJ31" s="2" t="s">
        <v>548</v>
      </c>
      <c r="AK31" s="2" t="s">
        <v>548</v>
      </c>
      <c r="AL31" s="2" t="s">
        <v>548</v>
      </c>
      <c r="AM31" s="61" t="s">
        <v>548</v>
      </c>
    </row>
    <row r="32" spans="1:59">
      <c r="A32" s="1" t="s">
        <v>9</v>
      </c>
      <c r="B32" s="2" t="s">
        <v>91</v>
      </c>
      <c r="C32" s="2">
        <v>8192</v>
      </c>
      <c r="D32" s="2">
        <v>16</v>
      </c>
      <c r="E32" s="2">
        <v>24</v>
      </c>
      <c r="F32" s="10">
        <v>64</v>
      </c>
      <c r="G32" s="1" t="s">
        <v>37</v>
      </c>
      <c r="H32" s="2" t="str">
        <f>LOOKUP(LOOKUP(G32,ワーク!$D$3:$D$258,ワーク!$E$3:$E$258),ワーク!$A$3:$A$66,ワーク!$B$3:$B$66)</f>
        <v>05 2A 07 08 00 07 08 00</v>
      </c>
      <c r="I32" s="10" t="str">
        <f>LOOKUP(LOOKUP(G32,ワーク!$D$3:$D$258,ワーク!$F$3:$F$258),ワーク!$D$261:$D$264,ワーク!$E$261:$E$264)</f>
        <v>-</v>
      </c>
      <c r="J32" s="44" t="s">
        <v>350</v>
      </c>
      <c r="K32" s="47" t="str">
        <f t="shared" si="7"/>
        <v/>
      </c>
      <c r="L32" s="2" t="str">
        <f t="shared" si="8"/>
        <v/>
      </c>
      <c r="M32" s="2" t="str">
        <f t="shared" si="9"/>
        <v/>
      </c>
      <c r="N32" s="2" t="str">
        <f t="shared" si="10"/>
        <v/>
      </c>
      <c r="O32" s="2" t="str">
        <f t="shared" si="11"/>
        <v>◯</v>
      </c>
      <c r="P32" s="2" t="str">
        <f t="shared" si="12"/>
        <v>◯</v>
      </c>
      <c r="Q32" s="2" t="str">
        <f t="shared" si="13"/>
        <v>◯</v>
      </c>
      <c r="R32" s="44" t="s">
        <v>353</v>
      </c>
      <c r="S32" s="47" t="str">
        <f t="shared" si="0"/>
        <v/>
      </c>
      <c r="T32" s="2" t="str">
        <f t="shared" si="1"/>
        <v/>
      </c>
      <c r="U32" s="2" t="str">
        <f t="shared" si="2"/>
        <v/>
      </c>
      <c r="V32" s="2" t="str">
        <f t="shared" si="3"/>
        <v/>
      </c>
      <c r="W32" s="2" t="str">
        <f t="shared" si="14"/>
        <v/>
      </c>
      <c r="X32" s="2" t="str">
        <f t="shared" si="4"/>
        <v/>
      </c>
      <c r="Y32" s="2" t="str">
        <f t="shared" si="5"/>
        <v/>
      </c>
      <c r="Z32" s="10" t="str">
        <f t="shared" si="6"/>
        <v>◯</v>
      </c>
      <c r="AA32" s="52" t="str">
        <f t="shared" si="15"/>
        <v>◯</v>
      </c>
      <c r="AB32" s="58" t="s">
        <v>24</v>
      </c>
      <c r="AC32" s="2" t="str">
        <f t="shared" si="16"/>
        <v/>
      </c>
      <c r="AD32" s="2" t="str">
        <f t="shared" si="17"/>
        <v/>
      </c>
      <c r="AE32" s="2" t="str">
        <f t="shared" si="18"/>
        <v/>
      </c>
      <c r="AF32" s="61" t="str">
        <f t="shared" si="19"/>
        <v/>
      </c>
      <c r="AG32" s="52" t="str">
        <f>LOOKUP(LOOKUP(AB32,ワーク!$D$3:$D$258,ワーク!$G$3:$G$258),ワーク!$F$261:$F$276,ワーク!$G$261:$G$276)</f>
        <v>100%</v>
      </c>
      <c r="AH32" s="64" t="s">
        <v>546</v>
      </c>
      <c r="AI32" s="2" t="s">
        <v>548</v>
      </c>
      <c r="AJ32" s="2" t="s">
        <v>548</v>
      </c>
      <c r="AK32" s="2" t="s">
        <v>548</v>
      </c>
      <c r="AL32" s="2" t="s">
        <v>548</v>
      </c>
      <c r="AM32" s="61" t="s">
        <v>548</v>
      </c>
    </row>
    <row r="33" spans="1:58">
      <c r="A33" s="1" t="s">
        <v>10</v>
      </c>
      <c r="B33" s="2" t="s">
        <v>92</v>
      </c>
      <c r="C33" s="2">
        <v>2048</v>
      </c>
      <c r="D33" s="2">
        <v>8</v>
      </c>
      <c r="E33" s="2">
        <v>7</v>
      </c>
      <c r="F33" s="10">
        <v>64</v>
      </c>
      <c r="G33" s="1" t="s">
        <v>26</v>
      </c>
      <c r="H33" s="2" t="str">
        <f>LOOKUP(LOOKUP(G33,ワーク!$D$3:$D$258,ワーク!$E$3:$E$258),ワーク!$A$3:$A$66,ワーク!$B$3:$B$66)</f>
        <v>11 0D 05 06 05 03 06 00</v>
      </c>
      <c r="I33" s="10" t="str">
        <f>LOOKUP(LOOKUP(G33,ワーク!$D$3:$D$258,ワーク!$F$3:$F$258),ワーク!$D$261:$D$264,ワーク!$E$261:$E$264)</f>
        <v>-</v>
      </c>
      <c r="J33" s="44" t="s">
        <v>339</v>
      </c>
      <c r="K33" s="47" t="str">
        <f t="shared" si="7"/>
        <v>◯</v>
      </c>
      <c r="L33" s="2" t="str">
        <f t="shared" si="8"/>
        <v>◯</v>
      </c>
      <c r="M33" s="2" t="str">
        <f t="shared" si="9"/>
        <v>◯</v>
      </c>
      <c r="N33" s="2" t="str">
        <f t="shared" si="10"/>
        <v>◯</v>
      </c>
      <c r="O33" s="2" t="str">
        <f t="shared" si="11"/>
        <v>◯</v>
      </c>
      <c r="P33" s="2" t="str">
        <f t="shared" si="12"/>
        <v>◯</v>
      </c>
      <c r="Q33" s="2" t="str">
        <f t="shared" si="13"/>
        <v>◯</v>
      </c>
      <c r="R33" s="44" t="s">
        <v>345</v>
      </c>
      <c r="S33" s="47" t="str">
        <f t="shared" si="0"/>
        <v/>
      </c>
      <c r="T33" s="2" t="str">
        <f t="shared" si="1"/>
        <v/>
      </c>
      <c r="U33" s="2" t="str">
        <f t="shared" si="2"/>
        <v/>
      </c>
      <c r="V33" s="2" t="str">
        <f t="shared" si="3"/>
        <v/>
      </c>
      <c r="W33" s="2" t="str">
        <f t="shared" si="14"/>
        <v/>
      </c>
      <c r="X33" s="2" t="str">
        <f t="shared" si="4"/>
        <v>◯</v>
      </c>
      <c r="Y33" s="2" t="str">
        <f t="shared" si="5"/>
        <v>◯</v>
      </c>
      <c r="Z33" s="10" t="str">
        <f t="shared" si="6"/>
        <v>◯</v>
      </c>
      <c r="AA33" s="52" t="str">
        <f t="shared" si="15"/>
        <v>◯</v>
      </c>
      <c r="AB33" s="58" t="s">
        <v>24</v>
      </c>
      <c r="AC33" s="2" t="str">
        <f t="shared" si="16"/>
        <v/>
      </c>
      <c r="AD33" s="2" t="str">
        <f t="shared" si="17"/>
        <v/>
      </c>
      <c r="AE33" s="2" t="str">
        <f t="shared" si="18"/>
        <v/>
      </c>
      <c r="AF33" s="61" t="str">
        <f t="shared" si="19"/>
        <v/>
      </c>
      <c r="AG33" s="52" t="str">
        <f>LOOKUP(LOOKUP(AB33,ワーク!$D$3:$D$258,ワーク!$G$3:$G$258),ワーク!$F$261:$F$276,ワーク!$G$261:$G$276)</f>
        <v>100%</v>
      </c>
      <c r="AH33" s="64" t="s">
        <v>546</v>
      </c>
      <c r="AI33" s="2" t="s">
        <v>548</v>
      </c>
      <c r="AJ33" s="2" t="s">
        <v>549</v>
      </c>
      <c r="AK33" s="2" t="s">
        <v>548</v>
      </c>
      <c r="AL33" s="2" t="s">
        <v>549</v>
      </c>
      <c r="AM33" s="61" t="s">
        <v>548</v>
      </c>
    </row>
    <row r="34" spans="1:58" ht="14.25" thickBot="1">
      <c r="A34" s="37" t="s">
        <v>11</v>
      </c>
      <c r="B34" s="6" t="s">
        <v>92</v>
      </c>
      <c r="C34" s="6">
        <v>1024</v>
      </c>
      <c r="D34" s="6">
        <v>9</v>
      </c>
      <c r="E34" s="6">
        <v>9</v>
      </c>
      <c r="F34" s="33">
        <v>48</v>
      </c>
      <c r="G34" s="37" t="s">
        <v>24</v>
      </c>
      <c r="H34" s="6" t="str">
        <f>LOOKUP(LOOKUP(G34,ワーク!$D$3:$D$258,ワーク!$E$3:$E$258),ワーク!$A$3:$A$66,ワーク!$B$3:$B$66)</f>
        <v>00 17 00 00 17 00 00 17</v>
      </c>
      <c r="I34" s="33" t="str">
        <f>LOOKUP(LOOKUP(G34,ワーク!$D$3:$D$258,ワーク!$F$3:$F$258),ワーク!$D$261:$D$264,ワーク!$E$261:$E$264)</f>
        <v>-</v>
      </c>
      <c r="J34" s="45" t="s">
        <v>339</v>
      </c>
      <c r="K34" s="48" t="str">
        <f t="shared" si="7"/>
        <v>◯</v>
      </c>
      <c r="L34" s="6" t="str">
        <f t="shared" si="8"/>
        <v>◯</v>
      </c>
      <c r="M34" s="6" t="str">
        <f t="shared" si="9"/>
        <v>◯</v>
      </c>
      <c r="N34" s="6" t="str">
        <f t="shared" si="10"/>
        <v>◯</v>
      </c>
      <c r="O34" s="6" t="str">
        <f t="shared" si="11"/>
        <v>◯</v>
      </c>
      <c r="P34" s="6" t="str">
        <f t="shared" si="12"/>
        <v>◯</v>
      </c>
      <c r="Q34" s="6" t="str">
        <f t="shared" si="13"/>
        <v>◯</v>
      </c>
      <c r="R34" s="45" t="s">
        <v>342</v>
      </c>
      <c r="S34" s="48" t="str">
        <f t="shared" si="0"/>
        <v/>
      </c>
      <c r="T34" s="6" t="str">
        <f t="shared" si="1"/>
        <v/>
      </c>
      <c r="U34" s="6" t="str">
        <f t="shared" si="2"/>
        <v/>
      </c>
      <c r="V34" s="6" t="str">
        <f t="shared" si="3"/>
        <v>◯</v>
      </c>
      <c r="W34" s="6" t="str">
        <f t="shared" si="14"/>
        <v>◯</v>
      </c>
      <c r="X34" s="6" t="str">
        <f t="shared" si="4"/>
        <v>◯</v>
      </c>
      <c r="Y34" s="6" t="str">
        <f t="shared" si="5"/>
        <v>◯</v>
      </c>
      <c r="Z34" s="33" t="str">
        <f t="shared" si="6"/>
        <v>◯</v>
      </c>
      <c r="AA34" s="53" t="str">
        <f t="shared" si="15"/>
        <v>◯</v>
      </c>
      <c r="AB34" s="59" t="s">
        <v>24</v>
      </c>
      <c r="AC34" s="6" t="str">
        <f t="shared" si="16"/>
        <v/>
      </c>
      <c r="AD34" s="6" t="str">
        <f t="shared" si="17"/>
        <v/>
      </c>
      <c r="AE34" s="6" t="str">
        <f t="shared" si="18"/>
        <v/>
      </c>
      <c r="AF34" s="62" t="str">
        <f t="shared" si="19"/>
        <v/>
      </c>
      <c r="AG34" s="53" t="str">
        <f>LOOKUP(LOOKUP(AB34,ワーク!$D$3:$D$258,ワーク!$G$3:$G$258),ワーク!$F$261:$F$276,ワーク!$G$261:$G$276)</f>
        <v>100%</v>
      </c>
      <c r="AH34" s="65"/>
      <c r="AI34" s="6" t="s">
        <v>548</v>
      </c>
      <c r="AJ34" s="6" t="s">
        <v>549</v>
      </c>
      <c r="AK34" s="6" t="s">
        <v>549</v>
      </c>
      <c r="AL34" s="6" t="s">
        <v>548</v>
      </c>
      <c r="AM34" s="62" t="s">
        <v>549</v>
      </c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</row>
    <row r="35" spans="1:58">
      <c r="A35" s="38" t="s">
        <v>44</v>
      </c>
      <c r="B35" s="39" t="s">
        <v>93</v>
      </c>
      <c r="C35" s="39">
        <v>4608</v>
      </c>
      <c r="D35" s="39">
        <v>20</v>
      </c>
      <c r="E35" s="39">
        <v>18</v>
      </c>
      <c r="F35" s="40">
        <v>50</v>
      </c>
      <c r="G35" s="38" t="s">
        <v>5</v>
      </c>
      <c r="H35" s="39" t="str">
        <f>LOOKUP(LOOKUP(G35,ワーク!$D$3:$D$258,ワーク!$E$3:$E$258),ワーク!$A$3:$A$66,ワーク!$B$3:$B$66)</f>
        <v>09 09 22 30 2C 3A 22 00</v>
      </c>
      <c r="I35" s="40" t="str">
        <f>LOOKUP(LOOKUP(G35,ワーク!$D$3:$D$258,ワーク!$F$3:$F$258),ワーク!$D$261:$D$264,ワーク!$E$261:$E$264)</f>
        <v>-</v>
      </c>
      <c r="J35" s="46" t="s">
        <v>54</v>
      </c>
      <c r="K35" s="49" t="str">
        <f t="shared" si="7"/>
        <v/>
      </c>
      <c r="L35" s="39" t="str">
        <f t="shared" si="8"/>
        <v/>
      </c>
      <c r="M35" s="39" t="str">
        <f t="shared" si="9"/>
        <v/>
      </c>
      <c r="N35" s="39" t="str">
        <f t="shared" si="10"/>
        <v/>
      </c>
      <c r="O35" s="39" t="str">
        <f t="shared" si="11"/>
        <v>◯</v>
      </c>
      <c r="P35" s="39" t="str">
        <f t="shared" si="12"/>
        <v>◯</v>
      </c>
      <c r="Q35" s="39" t="str">
        <f t="shared" si="13"/>
        <v/>
      </c>
      <c r="R35" s="46" t="s">
        <v>364</v>
      </c>
      <c r="S35" s="49" t="str">
        <f t="shared" ref="S35:S66" si="20">IF(MOD(QUOTIENT(HEX2DEC(R35),1), 2)=1,"◯","")</f>
        <v/>
      </c>
      <c r="T35" s="39" t="str">
        <f t="shared" ref="T35:T66" si="21">IF(MOD(QUOTIENT(HEX2DEC(R35),2), 2)=1,"◯","")</f>
        <v/>
      </c>
      <c r="U35" s="39" t="str">
        <f t="shared" ref="U35:U66" si="22">IF(MOD(QUOTIENT(HEX2DEC(R35),4), 2)=1,"◯","")</f>
        <v/>
      </c>
      <c r="V35" s="39" t="str">
        <f t="shared" ref="V35:V66" si="23">IF(MOD(QUOTIENT(HEX2DEC(R35),8), 2)=1,"◯","")</f>
        <v>◯</v>
      </c>
      <c r="W35" s="39" t="str">
        <f t="shared" ref="W35:W66" si="24">IF(MOD(QUOTIENT(HEX2DEC(R35),16), 2)=1,"◯","")</f>
        <v/>
      </c>
      <c r="X35" s="39" t="str">
        <f t="shared" ref="X35:X66" si="25">IF(MOD(QUOTIENT(HEX2DEC(R35),32), 2)=1,"◯","")</f>
        <v>◯</v>
      </c>
      <c r="Y35" s="39" t="str">
        <f t="shared" ref="Y35:Y66" si="26">IF(MOD(QUOTIENT(HEX2DEC(R35),64), 2)=1,"◯","")</f>
        <v>◯</v>
      </c>
      <c r="Z35" s="40" t="str">
        <f t="shared" ref="Z35:Z66" si="27">IF(MOD(QUOTIENT(HEX2DEC(R35),128), 2)=1,"◯","")</f>
        <v>◯</v>
      </c>
      <c r="AA35" s="54" t="str">
        <f t="shared" si="15"/>
        <v>◯</v>
      </c>
      <c r="AB35" s="58" t="s">
        <v>14</v>
      </c>
      <c r="AC35" s="39" t="str">
        <f t="shared" si="16"/>
        <v/>
      </c>
      <c r="AD35" s="39" t="str">
        <f t="shared" si="17"/>
        <v>◯</v>
      </c>
      <c r="AE35" s="39" t="str">
        <f t="shared" si="18"/>
        <v/>
      </c>
      <c r="AF35" s="63" t="str">
        <f t="shared" si="19"/>
        <v/>
      </c>
      <c r="AG35" s="54" t="str">
        <f>LOOKUP(LOOKUP(AB35,ワーク!$D$3:$D$258,ワーク!$G$3:$G$258),ワーク!$F$261:$F$276,ワーク!$G$261:$G$276)</f>
        <v>1/13</v>
      </c>
      <c r="AH35" s="66"/>
      <c r="AI35" s="39" t="s">
        <v>548</v>
      </c>
      <c r="AJ35" s="39" t="s">
        <v>548</v>
      </c>
      <c r="AK35" s="39" t="s">
        <v>548</v>
      </c>
      <c r="AL35" s="39" t="s">
        <v>548</v>
      </c>
      <c r="AM35" s="63" t="s">
        <v>548</v>
      </c>
    </row>
    <row r="36" spans="1:58">
      <c r="A36" s="1" t="s">
        <v>45</v>
      </c>
      <c r="B36" s="2" t="s">
        <v>94</v>
      </c>
      <c r="C36" s="2">
        <v>4864</v>
      </c>
      <c r="D36" s="2">
        <v>21</v>
      </c>
      <c r="E36" s="2">
        <v>20</v>
      </c>
      <c r="F36" s="10">
        <v>56</v>
      </c>
      <c r="G36" s="1" t="s">
        <v>39</v>
      </c>
      <c r="H36" s="2" t="str">
        <f>LOOKUP(LOOKUP(G36,ワーク!$D$3:$D$258,ワーク!$E$3:$E$258),ワーク!$A$3:$A$66,ワーク!$B$3:$B$66)</f>
        <v>03 2A 07 07 08 31 06 00</v>
      </c>
      <c r="I36" s="10" t="str">
        <f>LOOKUP(LOOKUP(G36,ワーク!$D$3:$D$258,ワーク!$F$3:$F$258),ワーク!$D$261:$D$264,ワーク!$E$261:$E$264)</f>
        <v>-</v>
      </c>
      <c r="J36" s="44" t="s">
        <v>350</v>
      </c>
      <c r="K36" s="47" t="str">
        <f t="shared" si="7"/>
        <v/>
      </c>
      <c r="L36" s="2" t="str">
        <f t="shared" si="8"/>
        <v/>
      </c>
      <c r="M36" s="2" t="str">
        <f t="shared" si="9"/>
        <v/>
      </c>
      <c r="N36" s="2" t="str">
        <f t="shared" si="10"/>
        <v/>
      </c>
      <c r="O36" s="2" t="str">
        <f t="shared" si="11"/>
        <v>◯</v>
      </c>
      <c r="P36" s="2" t="str">
        <f t="shared" si="12"/>
        <v>◯</v>
      </c>
      <c r="Q36" s="2" t="str">
        <f t="shared" si="13"/>
        <v>◯</v>
      </c>
      <c r="R36" s="44" t="s">
        <v>365</v>
      </c>
      <c r="S36" s="47" t="str">
        <f t="shared" si="20"/>
        <v/>
      </c>
      <c r="T36" s="2" t="str">
        <f t="shared" si="21"/>
        <v/>
      </c>
      <c r="U36" s="2" t="str">
        <f t="shared" si="22"/>
        <v/>
      </c>
      <c r="V36" s="2" t="str">
        <f t="shared" si="23"/>
        <v>◯</v>
      </c>
      <c r="W36" s="2" t="str">
        <f t="shared" si="24"/>
        <v>◯</v>
      </c>
      <c r="X36" s="2" t="str">
        <f t="shared" si="25"/>
        <v/>
      </c>
      <c r="Y36" s="2" t="str">
        <f t="shared" si="26"/>
        <v>◯</v>
      </c>
      <c r="Z36" s="10" t="str">
        <f t="shared" si="27"/>
        <v>◯</v>
      </c>
      <c r="AA36" s="52" t="str">
        <f t="shared" si="15"/>
        <v>◯</v>
      </c>
      <c r="AB36" s="58" t="s">
        <v>14</v>
      </c>
      <c r="AC36" s="2" t="str">
        <f t="shared" si="16"/>
        <v/>
      </c>
      <c r="AD36" s="2" t="str">
        <f t="shared" si="17"/>
        <v>◯</v>
      </c>
      <c r="AE36" s="2" t="str">
        <f t="shared" si="18"/>
        <v/>
      </c>
      <c r="AF36" s="61" t="str">
        <f t="shared" si="19"/>
        <v/>
      </c>
      <c r="AG36" s="52" t="str">
        <f>LOOKUP(LOOKUP(AB36,ワーク!$D$3:$D$258,ワーク!$G$3:$G$258),ワーク!$F$261:$F$276,ワーク!$G$261:$G$276)</f>
        <v>1/13</v>
      </c>
      <c r="AH36" s="64" t="s">
        <v>546</v>
      </c>
      <c r="AI36" s="2" t="s">
        <v>548</v>
      </c>
      <c r="AJ36" s="2" t="s">
        <v>548</v>
      </c>
      <c r="AK36" s="2" t="s">
        <v>548</v>
      </c>
      <c r="AL36" s="2" t="s">
        <v>548</v>
      </c>
      <c r="AM36" s="61" t="s">
        <v>548</v>
      </c>
    </row>
    <row r="37" spans="1:58">
      <c r="A37" s="1" t="s">
        <v>46</v>
      </c>
      <c r="B37" s="2" t="s">
        <v>95</v>
      </c>
      <c r="C37" s="2">
        <v>5120</v>
      </c>
      <c r="D37" s="2">
        <v>20</v>
      </c>
      <c r="E37" s="2">
        <v>21</v>
      </c>
      <c r="F37" s="10">
        <v>53</v>
      </c>
      <c r="G37" s="1" t="s">
        <v>39</v>
      </c>
      <c r="H37" s="2" t="str">
        <f>LOOKUP(LOOKUP(G37,ワーク!$D$3:$D$258,ワーク!$E$3:$E$258),ワーク!$A$3:$A$66,ワーク!$B$3:$B$66)</f>
        <v>03 2A 07 07 08 31 06 00</v>
      </c>
      <c r="I37" s="10" t="str">
        <f>LOOKUP(LOOKUP(G37,ワーク!$D$3:$D$258,ワーク!$F$3:$F$258),ワーク!$D$261:$D$264,ワーク!$E$261:$E$264)</f>
        <v>-</v>
      </c>
      <c r="J37" s="44" t="s">
        <v>351</v>
      </c>
      <c r="K37" s="47" t="str">
        <f t="shared" si="7"/>
        <v/>
      </c>
      <c r="L37" s="2" t="str">
        <f t="shared" si="8"/>
        <v/>
      </c>
      <c r="M37" s="2" t="str">
        <f t="shared" si="9"/>
        <v/>
      </c>
      <c r="N37" s="2" t="str">
        <f t="shared" si="10"/>
        <v>◯</v>
      </c>
      <c r="O37" s="2" t="str">
        <f t="shared" si="11"/>
        <v/>
      </c>
      <c r="P37" s="2" t="str">
        <f t="shared" si="12"/>
        <v>◯</v>
      </c>
      <c r="Q37" s="2" t="str">
        <f t="shared" si="13"/>
        <v>◯</v>
      </c>
      <c r="R37" s="44" t="s">
        <v>365</v>
      </c>
      <c r="S37" s="47" t="str">
        <f t="shared" si="20"/>
        <v/>
      </c>
      <c r="T37" s="2" t="str">
        <f t="shared" si="21"/>
        <v/>
      </c>
      <c r="U37" s="2" t="str">
        <f t="shared" si="22"/>
        <v/>
      </c>
      <c r="V37" s="2" t="str">
        <f t="shared" si="23"/>
        <v>◯</v>
      </c>
      <c r="W37" s="2" t="str">
        <f t="shared" si="24"/>
        <v>◯</v>
      </c>
      <c r="X37" s="2" t="str">
        <f t="shared" si="25"/>
        <v/>
      </c>
      <c r="Y37" s="2" t="str">
        <f t="shared" si="26"/>
        <v>◯</v>
      </c>
      <c r="Z37" s="10" t="str">
        <f t="shared" si="27"/>
        <v>◯</v>
      </c>
      <c r="AA37" s="52" t="str">
        <f t="shared" si="15"/>
        <v>◯</v>
      </c>
      <c r="AB37" s="58" t="s">
        <v>14</v>
      </c>
      <c r="AC37" s="2" t="str">
        <f t="shared" si="16"/>
        <v/>
      </c>
      <c r="AD37" s="2" t="str">
        <f t="shared" si="17"/>
        <v>◯</v>
      </c>
      <c r="AE37" s="2" t="str">
        <f t="shared" si="18"/>
        <v/>
      </c>
      <c r="AF37" s="61" t="str">
        <f t="shared" si="19"/>
        <v/>
      </c>
      <c r="AG37" s="52" t="str">
        <f>LOOKUP(LOOKUP(AB37,ワーク!$D$3:$D$258,ワーク!$G$3:$G$258),ワーク!$F$261:$F$276,ワーク!$G$261:$G$276)</f>
        <v>1/13</v>
      </c>
      <c r="AH37" s="64" t="s">
        <v>546</v>
      </c>
      <c r="AI37" s="2" t="s">
        <v>548</v>
      </c>
      <c r="AJ37" s="2" t="s">
        <v>548</v>
      </c>
      <c r="AK37" s="2" t="s">
        <v>548</v>
      </c>
      <c r="AL37" s="2" t="s">
        <v>548</v>
      </c>
      <c r="AM37" s="61" t="s">
        <v>548</v>
      </c>
    </row>
    <row r="38" spans="1:58">
      <c r="A38" s="1" t="s">
        <v>47</v>
      </c>
      <c r="B38" s="2" t="s">
        <v>96</v>
      </c>
      <c r="C38" s="2">
        <v>5376</v>
      </c>
      <c r="D38" s="2">
        <v>9</v>
      </c>
      <c r="E38" s="2">
        <v>13</v>
      </c>
      <c r="F38" s="10">
        <v>64</v>
      </c>
      <c r="G38" s="1" t="s">
        <v>13</v>
      </c>
      <c r="H38" s="2" t="str">
        <f>LOOKUP(LOOKUP(G38,ワーク!$D$3:$D$258,ワーク!$E$3:$E$258),ワーク!$A$3:$A$66,ワーク!$B$3:$B$66)</f>
        <v>12 0A 27 34 07 08 31 00</v>
      </c>
      <c r="I38" s="10" t="str">
        <f>LOOKUP(LOOKUP(G38,ワーク!$D$3:$D$258,ワーク!$F$3:$F$258),ワーク!$D$261:$D$264,ワーク!$E$261:$E$264)</f>
        <v>-</v>
      </c>
      <c r="J38" s="44" t="s">
        <v>351</v>
      </c>
      <c r="K38" s="47" t="str">
        <f t="shared" si="7"/>
        <v/>
      </c>
      <c r="L38" s="2" t="str">
        <f t="shared" si="8"/>
        <v/>
      </c>
      <c r="M38" s="2" t="str">
        <f t="shared" si="9"/>
        <v/>
      </c>
      <c r="N38" s="2" t="str">
        <f t="shared" si="10"/>
        <v>◯</v>
      </c>
      <c r="O38" s="2" t="str">
        <f t="shared" si="11"/>
        <v/>
      </c>
      <c r="P38" s="2" t="str">
        <f t="shared" si="12"/>
        <v>◯</v>
      </c>
      <c r="Q38" s="2" t="str">
        <f t="shared" si="13"/>
        <v>◯</v>
      </c>
      <c r="R38" s="44" t="s">
        <v>342</v>
      </c>
      <c r="S38" s="47" t="str">
        <f t="shared" si="20"/>
        <v/>
      </c>
      <c r="T38" s="2" t="str">
        <f t="shared" si="21"/>
        <v/>
      </c>
      <c r="U38" s="2" t="str">
        <f t="shared" si="22"/>
        <v/>
      </c>
      <c r="V38" s="2" t="str">
        <f t="shared" si="23"/>
        <v>◯</v>
      </c>
      <c r="W38" s="2" t="str">
        <f t="shared" si="24"/>
        <v>◯</v>
      </c>
      <c r="X38" s="2" t="str">
        <f t="shared" si="25"/>
        <v>◯</v>
      </c>
      <c r="Y38" s="2" t="str">
        <f t="shared" si="26"/>
        <v>◯</v>
      </c>
      <c r="Z38" s="10" t="str">
        <f t="shared" si="27"/>
        <v>◯</v>
      </c>
      <c r="AA38" s="52" t="str">
        <f t="shared" si="15"/>
        <v>◯</v>
      </c>
      <c r="AB38" s="58" t="s">
        <v>52</v>
      </c>
      <c r="AC38" s="2" t="str">
        <f t="shared" si="16"/>
        <v/>
      </c>
      <c r="AD38" s="2" t="str">
        <f t="shared" si="17"/>
        <v>◯</v>
      </c>
      <c r="AE38" s="2" t="str">
        <f t="shared" si="18"/>
        <v/>
      </c>
      <c r="AF38" s="61" t="str">
        <f t="shared" si="19"/>
        <v/>
      </c>
      <c r="AG38" s="52" t="str">
        <f>LOOKUP(LOOKUP(AB38,ワーク!$D$3:$D$258,ワーク!$G$3:$G$258),ワーク!$F$261:$F$276,ワーク!$G$261:$G$276)</f>
        <v>1/9</v>
      </c>
      <c r="AH38" s="64"/>
      <c r="AI38" s="2" t="s">
        <v>548</v>
      </c>
      <c r="AJ38" s="2" t="s">
        <v>548</v>
      </c>
      <c r="AK38" s="2" t="s">
        <v>548</v>
      </c>
      <c r="AL38" s="2" t="s">
        <v>548</v>
      </c>
      <c r="AM38" s="61" t="s">
        <v>548</v>
      </c>
    </row>
    <row r="39" spans="1:58">
      <c r="A39" s="1" t="s">
        <v>48</v>
      </c>
      <c r="B39" s="2" t="s">
        <v>97</v>
      </c>
      <c r="C39" s="2">
        <v>5632</v>
      </c>
      <c r="D39" s="2">
        <v>19</v>
      </c>
      <c r="E39" s="2">
        <v>20</v>
      </c>
      <c r="F39" s="10">
        <v>54</v>
      </c>
      <c r="G39" s="1" t="s">
        <v>42</v>
      </c>
      <c r="H39" s="2" t="str">
        <f>LOOKUP(LOOKUP(G39,ワーク!$D$3:$D$258,ワーク!$E$3:$E$258),ワーク!$A$3:$A$66,ワーク!$B$3:$B$66)</f>
        <v>34 1B 0F 04 2C 06 06 00</v>
      </c>
      <c r="I39" s="10" t="str">
        <f>LOOKUP(LOOKUP(G39,ワーク!$D$3:$D$258,ワーク!$F$3:$F$258),ワーク!$D$261:$D$264,ワーク!$E$261:$E$264)</f>
        <v>-</v>
      </c>
      <c r="J39" s="44" t="s">
        <v>352</v>
      </c>
      <c r="K39" s="47" t="str">
        <f t="shared" si="7"/>
        <v/>
      </c>
      <c r="L39" s="2" t="str">
        <f t="shared" si="8"/>
        <v/>
      </c>
      <c r="M39" s="2" t="str">
        <f t="shared" si="9"/>
        <v>◯</v>
      </c>
      <c r="N39" s="2" t="str">
        <f t="shared" si="10"/>
        <v/>
      </c>
      <c r="O39" s="2" t="str">
        <f t="shared" si="11"/>
        <v/>
      </c>
      <c r="P39" s="2" t="str">
        <f t="shared" si="12"/>
        <v>◯</v>
      </c>
      <c r="Q39" s="2" t="str">
        <f t="shared" si="13"/>
        <v>◯</v>
      </c>
      <c r="R39" s="44" t="s">
        <v>368</v>
      </c>
      <c r="S39" s="47" t="str">
        <f t="shared" si="20"/>
        <v/>
      </c>
      <c r="T39" s="2" t="str">
        <f t="shared" si="21"/>
        <v/>
      </c>
      <c r="U39" s="2" t="str">
        <f t="shared" si="22"/>
        <v/>
      </c>
      <c r="V39" s="2" t="str">
        <f t="shared" si="23"/>
        <v>◯</v>
      </c>
      <c r="W39" s="2" t="str">
        <f t="shared" si="24"/>
        <v/>
      </c>
      <c r="X39" s="2" t="str">
        <f t="shared" si="25"/>
        <v/>
      </c>
      <c r="Y39" s="2" t="str">
        <f t="shared" si="26"/>
        <v>◯</v>
      </c>
      <c r="Z39" s="10" t="str">
        <f t="shared" si="27"/>
        <v>◯</v>
      </c>
      <c r="AA39" s="52" t="str">
        <f t="shared" si="15"/>
        <v>◯</v>
      </c>
      <c r="AB39" s="58" t="s">
        <v>16</v>
      </c>
      <c r="AC39" s="2" t="str">
        <f t="shared" si="16"/>
        <v/>
      </c>
      <c r="AD39" s="2" t="str">
        <f t="shared" si="17"/>
        <v>◯</v>
      </c>
      <c r="AE39" s="2" t="str">
        <f t="shared" si="18"/>
        <v/>
      </c>
      <c r="AF39" s="61" t="str">
        <f t="shared" si="19"/>
        <v/>
      </c>
      <c r="AG39" s="52" t="str">
        <f>LOOKUP(LOOKUP(AB39,ワーク!$D$3:$D$258,ワーク!$G$3:$G$258),ワーク!$F$261:$F$276,ワーク!$G$261:$G$276)</f>
        <v>1/15</v>
      </c>
      <c r="AH39" s="64"/>
      <c r="AI39" s="2" t="s">
        <v>548</v>
      </c>
      <c r="AJ39" s="2" t="s">
        <v>548</v>
      </c>
      <c r="AK39" s="2" t="s">
        <v>548</v>
      </c>
      <c r="AL39" s="2" t="s">
        <v>548</v>
      </c>
      <c r="AM39" s="61" t="s">
        <v>548</v>
      </c>
    </row>
    <row r="40" spans="1:58">
      <c r="A40" s="1" t="s">
        <v>49</v>
      </c>
      <c r="B40" s="2" t="s">
        <v>98</v>
      </c>
      <c r="C40" s="2">
        <v>5888</v>
      </c>
      <c r="D40" s="2">
        <v>21</v>
      </c>
      <c r="E40" s="2">
        <v>21</v>
      </c>
      <c r="F40" s="10">
        <v>53</v>
      </c>
      <c r="G40" s="1" t="s">
        <v>2</v>
      </c>
      <c r="H40" s="2" t="str">
        <f>LOOKUP(LOOKUP(G40,ワーク!$D$3:$D$258,ワーク!$E$3:$E$258),ワーク!$A$3:$A$66,ワーク!$B$3:$B$66)</f>
        <v>03 03 04 05 30 05 06 00</v>
      </c>
      <c r="I40" s="10" t="str">
        <f>LOOKUP(LOOKUP(G40,ワーク!$D$3:$D$258,ワーク!$F$3:$F$258),ワーク!$D$261:$D$264,ワーク!$E$261:$E$264)</f>
        <v>-</v>
      </c>
      <c r="J40" s="44" t="s">
        <v>348</v>
      </c>
      <c r="K40" s="47" t="str">
        <f t="shared" si="7"/>
        <v/>
      </c>
      <c r="L40" s="2" t="str">
        <f t="shared" si="8"/>
        <v/>
      </c>
      <c r="M40" s="2" t="str">
        <f t="shared" si="9"/>
        <v/>
      </c>
      <c r="N40" s="2" t="str">
        <f t="shared" si="10"/>
        <v>◯</v>
      </c>
      <c r="O40" s="2" t="str">
        <f t="shared" si="11"/>
        <v>◯</v>
      </c>
      <c r="P40" s="2" t="str">
        <f t="shared" si="12"/>
        <v>◯</v>
      </c>
      <c r="Q40" s="2" t="str">
        <f t="shared" si="13"/>
        <v>◯</v>
      </c>
      <c r="R40" s="44" t="s">
        <v>374</v>
      </c>
      <c r="S40" s="47" t="str">
        <f t="shared" si="20"/>
        <v/>
      </c>
      <c r="T40" s="2" t="str">
        <f t="shared" si="21"/>
        <v/>
      </c>
      <c r="U40" s="2" t="str">
        <f t="shared" si="22"/>
        <v/>
      </c>
      <c r="V40" s="2" t="str">
        <f t="shared" si="23"/>
        <v>◯</v>
      </c>
      <c r="W40" s="2" t="str">
        <f t="shared" si="24"/>
        <v/>
      </c>
      <c r="X40" s="2" t="str">
        <f t="shared" si="25"/>
        <v/>
      </c>
      <c r="Y40" s="2" t="str">
        <f t="shared" si="26"/>
        <v/>
      </c>
      <c r="Z40" s="10" t="str">
        <f t="shared" si="27"/>
        <v>◯</v>
      </c>
      <c r="AA40" s="52" t="str">
        <f t="shared" si="15"/>
        <v>◯</v>
      </c>
      <c r="AB40" s="58" t="s">
        <v>384</v>
      </c>
      <c r="AC40" s="2" t="str">
        <f t="shared" si="16"/>
        <v/>
      </c>
      <c r="AD40" s="2" t="str">
        <f t="shared" si="17"/>
        <v>◯</v>
      </c>
      <c r="AE40" s="2" t="str">
        <f t="shared" si="18"/>
        <v>◯</v>
      </c>
      <c r="AF40" s="61" t="str">
        <f t="shared" si="19"/>
        <v/>
      </c>
      <c r="AG40" s="52" t="str">
        <f>LOOKUP(LOOKUP(AB40,ワーク!$D$3:$D$258,ワーク!$G$3:$G$258),ワーク!$F$261:$F$276,ワーク!$G$261:$G$276)</f>
        <v>1/12</v>
      </c>
      <c r="AH40" s="64" t="s">
        <v>546</v>
      </c>
      <c r="AI40" s="2" t="s">
        <v>548</v>
      </c>
      <c r="AJ40" s="2" t="s">
        <v>548</v>
      </c>
      <c r="AK40" s="2" t="s">
        <v>548</v>
      </c>
      <c r="AL40" s="2" t="s">
        <v>549</v>
      </c>
      <c r="AM40" s="61" t="s">
        <v>549</v>
      </c>
    </row>
    <row r="41" spans="1:58">
      <c r="A41" s="1" t="s">
        <v>50</v>
      </c>
      <c r="B41" s="2" t="s">
        <v>99</v>
      </c>
      <c r="C41" s="2">
        <v>6144</v>
      </c>
      <c r="D41" s="2">
        <v>22</v>
      </c>
      <c r="E41" s="2">
        <v>23</v>
      </c>
      <c r="F41" s="10">
        <v>56</v>
      </c>
      <c r="G41" s="1" t="s">
        <v>41</v>
      </c>
      <c r="H41" s="2" t="str">
        <f>LOOKUP(LOOKUP(G41,ワーク!$D$3:$D$258,ワーク!$E$3:$E$258),ワーク!$A$3:$A$66,ワーク!$B$3:$B$66)</f>
        <v>26 15 0A 0F 18 00 30 30</v>
      </c>
      <c r="I41" s="10" t="str">
        <f>LOOKUP(LOOKUP(G41,ワーク!$D$3:$D$258,ワーク!$F$3:$F$258),ワーク!$D$261:$D$264,ワーク!$E$261:$E$264)</f>
        <v>-</v>
      </c>
      <c r="J41" s="44" t="s">
        <v>62</v>
      </c>
      <c r="K41" s="47" t="str">
        <f t="shared" si="7"/>
        <v/>
      </c>
      <c r="L41" s="2" t="str">
        <f t="shared" si="8"/>
        <v/>
      </c>
      <c r="M41" s="2" t="str">
        <f t="shared" si="9"/>
        <v/>
      </c>
      <c r="N41" s="2" t="str">
        <f t="shared" si="10"/>
        <v>◯</v>
      </c>
      <c r="O41" s="2" t="str">
        <f t="shared" si="11"/>
        <v>◯</v>
      </c>
      <c r="P41" s="2" t="str">
        <f t="shared" si="12"/>
        <v>◯</v>
      </c>
      <c r="Q41" s="2" t="str">
        <f t="shared" si="13"/>
        <v/>
      </c>
      <c r="R41" s="44" t="s">
        <v>364</v>
      </c>
      <c r="S41" s="47" t="str">
        <f t="shared" si="20"/>
        <v/>
      </c>
      <c r="T41" s="2" t="str">
        <f t="shared" si="21"/>
        <v/>
      </c>
      <c r="U41" s="2" t="str">
        <f t="shared" si="22"/>
        <v/>
      </c>
      <c r="V41" s="2" t="str">
        <f t="shared" si="23"/>
        <v>◯</v>
      </c>
      <c r="W41" s="2" t="str">
        <f t="shared" si="24"/>
        <v/>
      </c>
      <c r="X41" s="2" t="str">
        <f t="shared" si="25"/>
        <v>◯</v>
      </c>
      <c r="Y41" s="2" t="str">
        <f t="shared" si="26"/>
        <v>◯</v>
      </c>
      <c r="Z41" s="10" t="str">
        <f t="shared" si="27"/>
        <v>◯</v>
      </c>
      <c r="AA41" s="52" t="str">
        <f t="shared" si="15"/>
        <v>◯</v>
      </c>
      <c r="AB41" s="58" t="s">
        <v>52</v>
      </c>
      <c r="AC41" s="2" t="str">
        <f t="shared" si="16"/>
        <v/>
      </c>
      <c r="AD41" s="2" t="str">
        <f t="shared" si="17"/>
        <v>◯</v>
      </c>
      <c r="AE41" s="2" t="str">
        <f t="shared" si="18"/>
        <v/>
      </c>
      <c r="AF41" s="61" t="str">
        <f t="shared" si="19"/>
        <v/>
      </c>
      <c r="AG41" s="52" t="str">
        <f>LOOKUP(LOOKUP(AB41,ワーク!$D$3:$D$258,ワーク!$G$3:$G$258),ワーク!$F$261:$F$276,ワーク!$G$261:$G$276)</f>
        <v>1/9</v>
      </c>
      <c r="AH41" s="64"/>
      <c r="AI41" s="2" t="s">
        <v>548</v>
      </c>
      <c r="AJ41" s="2" t="s">
        <v>548</v>
      </c>
      <c r="AK41" s="2" t="s">
        <v>548</v>
      </c>
      <c r="AL41" s="2" t="s">
        <v>548</v>
      </c>
      <c r="AM41" s="61" t="s">
        <v>548</v>
      </c>
    </row>
    <row r="42" spans="1:58">
      <c r="A42" s="1" t="s">
        <v>51</v>
      </c>
      <c r="B42" s="2" t="s">
        <v>100</v>
      </c>
      <c r="C42" s="2">
        <v>6400</v>
      </c>
      <c r="D42" s="2">
        <v>23</v>
      </c>
      <c r="E42" s="2">
        <v>24</v>
      </c>
      <c r="F42" s="10">
        <v>64</v>
      </c>
      <c r="G42" s="1" t="s">
        <v>43</v>
      </c>
      <c r="H42" s="2" t="str">
        <f>LOOKUP(LOOKUP(G42,ワーク!$D$3:$D$258,ワーク!$E$3:$E$258),ワーク!$A$3:$A$66,ワーク!$B$3:$B$66)</f>
        <v>04 3A 06 07 08 31 03 00</v>
      </c>
      <c r="I42" s="10" t="str">
        <f>LOOKUP(LOOKUP(G42,ワーク!$D$3:$D$258,ワーク!$F$3:$F$258),ワーク!$D$261:$D$264,ワーク!$E$261:$E$264)</f>
        <v>-</v>
      </c>
      <c r="J42" s="44" t="s">
        <v>348</v>
      </c>
      <c r="K42" s="47" t="str">
        <f t="shared" si="7"/>
        <v/>
      </c>
      <c r="L42" s="2" t="str">
        <f t="shared" si="8"/>
        <v/>
      </c>
      <c r="M42" s="2" t="str">
        <f t="shared" si="9"/>
        <v/>
      </c>
      <c r="N42" s="2" t="str">
        <f t="shared" si="10"/>
        <v>◯</v>
      </c>
      <c r="O42" s="2" t="str">
        <f t="shared" si="11"/>
        <v>◯</v>
      </c>
      <c r="P42" s="2" t="str">
        <f t="shared" si="12"/>
        <v>◯</v>
      </c>
      <c r="Q42" s="2" t="str">
        <f t="shared" si="13"/>
        <v>◯</v>
      </c>
      <c r="R42" s="44" t="s">
        <v>353</v>
      </c>
      <c r="S42" s="47" t="str">
        <f t="shared" si="20"/>
        <v/>
      </c>
      <c r="T42" s="2" t="str">
        <f t="shared" si="21"/>
        <v/>
      </c>
      <c r="U42" s="2" t="str">
        <f t="shared" si="22"/>
        <v/>
      </c>
      <c r="V42" s="2" t="str">
        <f t="shared" si="23"/>
        <v/>
      </c>
      <c r="W42" s="2" t="str">
        <f t="shared" si="24"/>
        <v/>
      </c>
      <c r="X42" s="2" t="str">
        <f t="shared" si="25"/>
        <v/>
      </c>
      <c r="Y42" s="2" t="str">
        <f t="shared" si="26"/>
        <v/>
      </c>
      <c r="Z42" s="10" t="str">
        <f t="shared" si="27"/>
        <v>◯</v>
      </c>
      <c r="AA42" s="52" t="str">
        <f t="shared" si="15"/>
        <v>◯</v>
      </c>
      <c r="AB42" s="58" t="s">
        <v>15</v>
      </c>
      <c r="AC42" s="2" t="str">
        <f t="shared" si="16"/>
        <v/>
      </c>
      <c r="AD42" s="2" t="str">
        <f t="shared" si="17"/>
        <v>◯</v>
      </c>
      <c r="AE42" s="2" t="str">
        <f t="shared" si="18"/>
        <v/>
      </c>
      <c r="AF42" s="61" t="str">
        <f t="shared" si="19"/>
        <v/>
      </c>
      <c r="AG42" s="52" t="str">
        <f>LOOKUP(LOOKUP(AB42,ワーク!$D$3:$D$258,ワーク!$G$3:$G$258),ワーク!$F$261:$F$276,ワーク!$G$261:$G$276)</f>
        <v>1/14</v>
      </c>
      <c r="AH42" s="64"/>
      <c r="AI42" s="2" t="s">
        <v>548</v>
      </c>
      <c r="AJ42" s="2" t="s">
        <v>549</v>
      </c>
      <c r="AK42" s="2" t="s">
        <v>548</v>
      </c>
      <c r="AL42" s="2" t="s">
        <v>548</v>
      </c>
      <c r="AM42" s="61" t="s">
        <v>548</v>
      </c>
    </row>
    <row r="43" spans="1:58">
      <c r="A43" s="1" t="s">
        <v>52</v>
      </c>
      <c r="B43" s="2" t="s">
        <v>101</v>
      </c>
      <c r="C43" s="2">
        <v>7168</v>
      </c>
      <c r="D43" s="2">
        <v>23</v>
      </c>
      <c r="E43" s="2">
        <v>25</v>
      </c>
      <c r="F43" s="10">
        <v>48</v>
      </c>
      <c r="G43" s="1" t="s">
        <v>6</v>
      </c>
      <c r="H43" s="2" t="str">
        <f>LOOKUP(LOOKUP(G43,ワーク!$D$3:$D$258,ワーク!$E$3:$E$258),ワーク!$A$3:$A$66,ワーク!$B$3:$B$66)</f>
        <v>12 36 01 0A 0A 31 30 00</v>
      </c>
      <c r="I43" s="10" t="str">
        <f>LOOKUP(LOOKUP(G43,ワーク!$D$3:$D$258,ワーク!$F$3:$F$258),ワーク!$D$261:$D$264,ワーク!$E$261:$E$264)</f>
        <v>-</v>
      </c>
      <c r="J43" s="44" t="s">
        <v>62</v>
      </c>
      <c r="K43" s="47" t="str">
        <f t="shared" si="7"/>
        <v/>
      </c>
      <c r="L43" s="2" t="str">
        <f t="shared" si="8"/>
        <v/>
      </c>
      <c r="M43" s="2" t="str">
        <f t="shared" si="9"/>
        <v/>
      </c>
      <c r="N43" s="2" t="str">
        <f t="shared" si="10"/>
        <v>◯</v>
      </c>
      <c r="O43" s="2" t="str">
        <f t="shared" si="11"/>
        <v>◯</v>
      </c>
      <c r="P43" s="2" t="str">
        <f t="shared" si="12"/>
        <v>◯</v>
      </c>
      <c r="Q43" s="2" t="str">
        <f t="shared" si="13"/>
        <v/>
      </c>
      <c r="R43" s="44" t="s">
        <v>364</v>
      </c>
      <c r="S43" s="47" t="str">
        <f t="shared" si="20"/>
        <v/>
      </c>
      <c r="T43" s="2" t="str">
        <f t="shared" si="21"/>
        <v/>
      </c>
      <c r="U43" s="2" t="str">
        <f t="shared" si="22"/>
        <v/>
      </c>
      <c r="V43" s="2" t="str">
        <f t="shared" si="23"/>
        <v>◯</v>
      </c>
      <c r="W43" s="2" t="str">
        <f t="shared" si="24"/>
        <v/>
      </c>
      <c r="X43" s="2" t="str">
        <f t="shared" si="25"/>
        <v>◯</v>
      </c>
      <c r="Y43" s="2" t="str">
        <f t="shared" si="26"/>
        <v>◯</v>
      </c>
      <c r="Z43" s="10" t="str">
        <f t="shared" si="27"/>
        <v>◯</v>
      </c>
      <c r="AA43" s="52" t="str">
        <f t="shared" si="15"/>
        <v>◯</v>
      </c>
      <c r="AB43" s="58" t="s">
        <v>18</v>
      </c>
      <c r="AC43" s="2" t="str">
        <f t="shared" si="16"/>
        <v>◯</v>
      </c>
      <c r="AD43" s="2" t="str">
        <f t="shared" si="17"/>
        <v>◯</v>
      </c>
      <c r="AE43" s="2" t="str">
        <f t="shared" si="18"/>
        <v/>
      </c>
      <c r="AF43" s="61" t="str">
        <f t="shared" si="19"/>
        <v/>
      </c>
      <c r="AG43" s="52" t="str">
        <f>LOOKUP(LOOKUP(AB43,ワーク!$D$3:$D$258,ワーク!$G$3:$G$258),ワーク!$F$261:$F$276,ワーク!$G$261:$G$276)</f>
        <v>1/11</v>
      </c>
      <c r="AH43" s="64" t="s">
        <v>546</v>
      </c>
      <c r="AI43" s="2" t="s">
        <v>548</v>
      </c>
      <c r="AJ43" s="2" t="s">
        <v>548</v>
      </c>
      <c r="AK43" s="2" t="s">
        <v>548</v>
      </c>
      <c r="AL43" s="2" t="s">
        <v>548</v>
      </c>
      <c r="AM43" s="61" t="s">
        <v>548</v>
      </c>
    </row>
    <row r="44" spans="1:58">
      <c r="A44" s="1" t="s">
        <v>53</v>
      </c>
      <c r="B44" s="2" t="s">
        <v>102</v>
      </c>
      <c r="C44" s="2">
        <v>7424</v>
      </c>
      <c r="D44" s="2">
        <v>32</v>
      </c>
      <c r="E44" s="2">
        <v>32</v>
      </c>
      <c r="F44" s="10">
        <v>64</v>
      </c>
      <c r="G44" s="1" t="s">
        <v>7</v>
      </c>
      <c r="H44" s="2" t="str">
        <f>LOOKUP(LOOKUP(G44,ワーク!$D$3:$D$258,ワーク!$E$3:$E$258),ワーク!$A$3:$A$66,ワーク!$B$3:$B$66)</f>
        <v>0B 2A 19 0B 30 0B 19 0B</v>
      </c>
      <c r="I44" s="10" t="str">
        <f>LOOKUP(LOOKUP(G44,ワーク!$D$3:$D$258,ワーク!$F$3:$F$258),ワーク!$D$261:$D$264,ワーク!$E$261:$E$264)</f>
        <v>-</v>
      </c>
      <c r="J44" s="44" t="s">
        <v>350</v>
      </c>
      <c r="K44" s="47" t="str">
        <f t="shared" si="7"/>
        <v/>
      </c>
      <c r="L44" s="2" t="str">
        <f t="shared" si="8"/>
        <v/>
      </c>
      <c r="M44" s="2" t="str">
        <f t="shared" si="9"/>
        <v/>
      </c>
      <c r="N44" s="2" t="str">
        <f t="shared" si="10"/>
        <v/>
      </c>
      <c r="O44" s="2" t="str">
        <f t="shared" si="11"/>
        <v>◯</v>
      </c>
      <c r="P44" s="2" t="str">
        <f t="shared" si="12"/>
        <v>◯</v>
      </c>
      <c r="Q44" s="2" t="str">
        <f t="shared" si="13"/>
        <v>◯</v>
      </c>
      <c r="R44" s="44" t="s">
        <v>374</v>
      </c>
      <c r="S44" s="47" t="str">
        <f t="shared" si="20"/>
        <v/>
      </c>
      <c r="T44" s="2" t="str">
        <f t="shared" si="21"/>
        <v/>
      </c>
      <c r="U44" s="2" t="str">
        <f t="shared" si="22"/>
        <v/>
      </c>
      <c r="V44" s="2" t="str">
        <f t="shared" si="23"/>
        <v>◯</v>
      </c>
      <c r="W44" s="2" t="str">
        <f t="shared" si="24"/>
        <v/>
      </c>
      <c r="X44" s="2" t="str">
        <f t="shared" si="25"/>
        <v/>
      </c>
      <c r="Y44" s="2" t="str">
        <f t="shared" si="26"/>
        <v/>
      </c>
      <c r="Z44" s="10" t="str">
        <f t="shared" si="27"/>
        <v>◯</v>
      </c>
      <c r="AA44" s="52" t="str">
        <f t="shared" si="15"/>
        <v>◯</v>
      </c>
      <c r="AB44" s="58" t="s">
        <v>13</v>
      </c>
      <c r="AC44" s="2" t="str">
        <f t="shared" si="16"/>
        <v/>
      </c>
      <c r="AD44" s="2" t="str">
        <f t="shared" si="17"/>
        <v>◯</v>
      </c>
      <c r="AE44" s="2" t="str">
        <f t="shared" si="18"/>
        <v/>
      </c>
      <c r="AF44" s="61" t="str">
        <f t="shared" si="19"/>
        <v/>
      </c>
      <c r="AG44" s="52" t="str">
        <f>LOOKUP(LOOKUP(AB44,ワーク!$D$3:$D$258,ワーク!$G$3:$G$258),ワーク!$F$261:$F$276,ワーク!$G$261:$G$276)</f>
        <v>1/12</v>
      </c>
      <c r="AH44" s="64" t="s">
        <v>546</v>
      </c>
      <c r="AI44" s="2" t="s">
        <v>548</v>
      </c>
      <c r="AJ44" s="2" t="s">
        <v>548</v>
      </c>
      <c r="AK44" s="2" t="s">
        <v>548</v>
      </c>
      <c r="AL44" s="2" t="s">
        <v>548</v>
      </c>
      <c r="AM44" s="61" t="s">
        <v>548</v>
      </c>
    </row>
    <row r="45" spans="1:58">
      <c r="A45" s="1" t="s">
        <v>12</v>
      </c>
      <c r="B45" s="2" t="s">
        <v>103</v>
      </c>
      <c r="C45" s="2">
        <v>7680</v>
      </c>
      <c r="D45" s="2">
        <v>32</v>
      </c>
      <c r="E45" s="2">
        <v>32</v>
      </c>
      <c r="F45" s="10">
        <v>72</v>
      </c>
      <c r="G45" s="1" t="s">
        <v>8</v>
      </c>
      <c r="H45" s="2" t="str">
        <f>LOOKUP(LOOKUP(G45,ワーク!$D$3:$D$258,ワーク!$E$3:$E$258),ワーク!$A$3:$A$66,ワーク!$B$3:$B$66)</f>
        <v>13 15 15 09 09 3A 34 00</v>
      </c>
      <c r="I45" s="10" t="str">
        <f>LOOKUP(LOOKUP(G45,ワーク!$D$3:$D$258,ワーク!$F$3:$F$258),ワーク!$D$261:$D$264,ワーク!$E$261:$E$264)</f>
        <v>-</v>
      </c>
      <c r="J45" s="44" t="s">
        <v>34</v>
      </c>
      <c r="K45" s="47" t="str">
        <f t="shared" si="7"/>
        <v/>
      </c>
      <c r="L45" s="2" t="str">
        <f t="shared" si="8"/>
        <v/>
      </c>
      <c r="M45" s="2" t="str">
        <f t="shared" si="9"/>
        <v/>
      </c>
      <c r="N45" s="2" t="str">
        <f t="shared" si="10"/>
        <v/>
      </c>
      <c r="O45" s="2" t="str">
        <f t="shared" si="11"/>
        <v>◯</v>
      </c>
      <c r="P45" s="2" t="str">
        <f t="shared" si="12"/>
        <v/>
      </c>
      <c r="Q45" s="2" t="str">
        <f t="shared" si="13"/>
        <v/>
      </c>
      <c r="R45" s="44" t="s">
        <v>365</v>
      </c>
      <c r="S45" s="47" t="str">
        <f t="shared" si="20"/>
        <v/>
      </c>
      <c r="T45" s="2" t="str">
        <f t="shared" si="21"/>
        <v/>
      </c>
      <c r="U45" s="2" t="str">
        <f t="shared" si="22"/>
        <v/>
      </c>
      <c r="V45" s="2" t="str">
        <f t="shared" si="23"/>
        <v>◯</v>
      </c>
      <c r="W45" s="2" t="str">
        <f t="shared" si="24"/>
        <v>◯</v>
      </c>
      <c r="X45" s="2" t="str">
        <f t="shared" si="25"/>
        <v/>
      </c>
      <c r="Y45" s="2" t="str">
        <f t="shared" si="26"/>
        <v>◯</v>
      </c>
      <c r="Z45" s="10" t="str">
        <f t="shared" si="27"/>
        <v>◯</v>
      </c>
      <c r="AA45" s="52" t="str">
        <f t="shared" si="15"/>
        <v>◯</v>
      </c>
      <c r="AB45" s="58" t="s">
        <v>13</v>
      </c>
      <c r="AC45" s="2" t="str">
        <f t="shared" si="16"/>
        <v/>
      </c>
      <c r="AD45" s="2" t="str">
        <f t="shared" si="17"/>
        <v>◯</v>
      </c>
      <c r="AE45" s="2" t="str">
        <f t="shared" si="18"/>
        <v/>
      </c>
      <c r="AF45" s="61" t="str">
        <f t="shared" si="19"/>
        <v/>
      </c>
      <c r="AG45" s="52" t="str">
        <f>LOOKUP(LOOKUP(AB45,ワーク!$D$3:$D$258,ワーク!$G$3:$G$258),ワーク!$F$261:$F$276,ワーク!$G$261:$G$276)</f>
        <v>1/12</v>
      </c>
      <c r="AH45" s="64"/>
      <c r="AI45" s="2" t="s">
        <v>548</v>
      </c>
      <c r="AJ45" s="2" t="s">
        <v>548</v>
      </c>
      <c r="AK45" s="2" t="s">
        <v>548</v>
      </c>
      <c r="AL45" s="2" t="s">
        <v>548</v>
      </c>
      <c r="AM45" s="61" t="s">
        <v>548</v>
      </c>
    </row>
    <row r="46" spans="1:58">
      <c r="A46" s="1" t="s">
        <v>13</v>
      </c>
      <c r="B46" s="2" t="s">
        <v>104</v>
      </c>
      <c r="C46" s="2">
        <v>8192</v>
      </c>
      <c r="D46" s="2">
        <v>33</v>
      </c>
      <c r="E46" s="2">
        <v>34</v>
      </c>
      <c r="F46" s="10">
        <v>56</v>
      </c>
      <c r="G46" s="1" t="s">
        <v>7</v>
      </c>
      <c r="H46" s="2" t="str">
        <f>LOOKUP(LOOKUP(G46,ワーク!$D$3:$D$258,ワーク!$E$3:$E$258),ワーク!$A$3:$A$66,ワーク!$B$3:$B$66)</f>
        <v>0B 2A 19 0B 30 0B 19 0B</v>
      </c>
      <c r="I46" s="10" t="str">
        <f>LOOKUP(LOOKUP(G46,ワーク!$D$3:$D$258,ワーク!$F$3:$F$258),ワーク!$D$261:$D$264,ワーク!$E$261:$E$264)</f>
        <v>-</v>
      </c>
      <c r="J46" s="44" t="s">
        <v>350</v>
      </c>
      <c r="K46" s="47" t="str">
        <f t="shared" si="7"/>
        <v/>
      </c>
      <c r="L46" s="2" t="str">
        <f t="shared" si="8"/>
        <v/>
      </c>
      <c r="M46" s="2" t="str">
        <f t="shared" si="9"/>
        <v/>
      </c>
      <c r="N46" s="2" t="str">
        <f t="shared" si="10"/>
        <v/>
      </c>
      <c r="O46" s="2" t="str">
        <f t="shared" si="11"/>
        <v>◯</v>
      </c>
      <c r="P46" s="2" t="str">
        <f t="shared" si="12"/>
        <v>◯</v>
      </c>
      <c r="Q46" s="2" t="str">
        <f t="shared" si="13"/>
        <v>◯</v>
      </c>
      <c r="R46" s="44" t="s">
        <v>364</v>
      </c>
      <c r="S46" s="47" t="str">
        <f t="shared" si="20"/>
        <v/>
      </c>
      <c r="T46" s="2" t="str">
        <f t="shared" si="21"/>
        <v/>
      </c>
      <c r="U46" s="2" t="str">
        <f t="shared" si="22"/>
        <v/>
      </c>
      <c r="V46" s="2" t="str">
        <f t="shared" si="23"/>
        <v>◯</v>
      </c>
      <c r="W46" s="2" t="str">
        <f t="shared" si="24"/>
        <v/>
      </c>
      <c r="X46" s="2" t="str">
        <f t="shared" si="25"/>
        <v>◯</v>
      </c>
      <c r="Y46" s="2" t="str">
        <f t="shared" si="26"/>
        <v>◯</v>
      </c>
      <c r="Z46" s="10" t="str">
        <f t="shared" si="27"/>
        <v>◯</v>
      </c>
      <c r="AA46" s="52" t="str">
        <f t="shared" si="15"/>
        <v>◯</v>
      </c>
      <c r="AB46" s="58" t="s">
        <v>20</v>
      </c>
      <c r="AC46" s="2" t="str">
        <f t="shared" si="16"/>
        <v>◯</v>
      </c>
      <c r="AD46" s="2" t="str">
        <f t="shared" si="17"/>
        <v>◯</v>
      </c>
      <c r="AE46" s="2" t="str">
        <f t="shared" si="18"/>
        <v/>
      </c>
      <c r="AF46" s="61" t="str">
        <f t="shared" si="19"/>
        <v/>
      </c>
      <c r="AG46" s="52" t="str">
        <f>LOOKUP(LOOKUP(AB46,ワーク!$D$3:$D$258,ワーク!$G$3:$G$258),ワーク!$F$261:$F$276,ワーク!$G$261:$G$276)</f>
        <v>1/13</v>
      </c>
      <c r="AH46" s="64" t="s">
        <v>546</v>
      </c>
      <c r="AI46" s="2" t="s">
        <v>548</v>
      </c>
      <c r="AJ46" s="2" t="s">
        <v>548</v>
      </c>
      <c r="AK46" s="2" t="s">
        <v>548</v>
      </c>
      <c r="AL46" s="2" t="s">
        <v>548</v>
      </c>
      <c r="AM46" s="61" t="s">
        <v>548</v>
      </c>
    </row>
    <row r="47" spans="1:58">
      <c r="A47" s="1" t="s">
        <v>14</v>
      </c>
      <c r="B47" s="2" t="s">
        <v>105</v>
      </c>
      <c r="C47" s="2">
        <v>10240</v>
      </c>
      <c r="D47" s="2">
        <v>32</v>
      </c>
      <c r="E47" s="2">
        <v>255</v>
      </c>
      <c r="F47" s="10">
        <v>64</v>
      </c>
      <c r="G47" s="1" t="s">
        <v>60</v>
      </c>
      <c r="H47" s="2" t="str">
        <f>LOOKUP(LOOKUP(G47,ワーク!$D$3:$D$258,ワーク!$E$3:$E$258),ワーク!$A$3:$A$66,ワーク!$B$3:$B$66)</f>
        <v>2D 37 15 37 16 37 2D 23</v>
      </c>
      <c r="I47" s="10" t="str">
        <f>LOOKUP(LOOKUP(G47,ワーク!$D$3:$D$258,ワーク!$F$3:$F$258),ワーク!$D$261:$D$264,ワーク!$E$261:$E$264)</f>
        <v>-</v>
      </c>
      <c r="J47" s="44" t="s">
        <v>353</v>
      </c>
      <c r="K47" s="47" t="str">
        <f t="shared" si="7"/>
        <v/>
      </c>
      <c r="L47" s="2" t="str">
        <f t="shared" si="8"/>
        <v/>
      </c>
      <c r="M47" s="2" t="str">
        <f t="shared" si="9"/>
        <v/>
      </c>
      <c r="N47" s="2" t="str">
        <f t="shared" si="10"/>
        <v/>
      </c>
      <c r="O47" s="2" t="str">
        <f t="shared" si="11"/>
        <v/>
      </c>
      <c r="P47" s="2" t="str">
        <f t="shared" si="12"/>
        <v/>
      </c>
      <c r="Q47" s="2" t="str">
        <f t="shared" si="13"/>
        <v/>
      </c>
      <c r="R47" s="44" t="s">
        <v>24</v>
      </c>
      <c r="S47" s="47" t="str">
        <f t="shared" si="20"/>
        <v/>
      </c>
      <c r="T47" s="2" t="str">
        <f t="shared" si="21"/>
        <v/>
      </c>
      <c r="U47" s="2" t="str">
        <f t="shared" si="22"/>
        <v/>
      </c>
      <c r="V47" s="2" t="str">
        <f t="shared" si="23"/>
        <v/>
      </c>
      <c r="W47" s="2" t="str">
        <f t="shared" si="24"/>
        <v/>
      </c>
      <c r="X47" s="2" t="str">
        <f t="shared" si="25"/>
        <v/>
      </c>
      <c r="Y47" s="2" t="str">
        <f t="shared" si="26"/>
        <v/>
      </c>
      <c r="Z47" s="10" t="str">
        <f t="shared" si="27"/>
        <v/>
      </c>
      <c r="AA47" s="52" t="str">
        <f t="shared" si="15"/>
        <v/>
      </c>
      <c r="AB47" s="58" t="s">
        <v>45</v>
      </c>
      <c r="AC47" s="2" t="str">
        <f t="shared" si="16"/>
        <v/>
      </c>
      <c r="AD47" s="2" t="str">
        <f t="shared" si="17"/>
        <v>◯</v>
      </c>
      <c r="AE47" s="2" t="str">
        <f t="shared" si="18"/>
        <v/>
      </c>
      <c r="AF47" s="61" t="str">
        <f t="shared" si="19"/>
        <v/>
      </c>
      <c r="AG47" s="52" t="str">
        <f>LOOKUP(LOOKUP(AB47,ワーク!$D$3:$D$258,ワーク!$G$3:$G$258),ワーク!$F$261:$F$276,ワーク!$G$261:$G$276)</f>
        <v>1/2</v>
      </c>
      <c r="AH47" s="64"/>
      <c r="AI47" s="2" t="s">
        <v>548</v>
      </c>
      <c r="AJ47" s="2" t="s">
        <v>548</v>
      </c>
      <c r="AK47" s="2" t="s">
        <v>548</v>
      </c>
      <c r="AL47" s="2" t="s">
        <v>548</v>
      </c>
      <c r="AM47" s="61" t="s">
        <v>548</v>
      </c>
    </row>
    <row r="48" spans="1:58">
      <c r="A48" s="1" t="s">
        <v>15</v>
      </c>
      <c r="B48" s="2" t="s">
        <v>106</v>
      </c>
      <c r="C48" s="2">
        <v>10752</v>
      </c>
      <c r="D48" s="2">
        <v>32</v>
      </c>
      <c r="E48" s="2">
        <v>255</v>
      </c>
      <c r="F48" s="10">
        <v>80</v>
      </c>
      <c r="G48" s="1" t="s">
        <v>59</v>
      </c>
      <c r="H48" s="2" t="str">
        <f>LOOKUP(LOOKUP(G48,ワーク!$D$3:$D$258,ワーク!$E$3:$E$258),ワーク!$A$3:$A$66,ワーク!$B$3:$B$66)</f>
        <v>16 15 14 16 15 16 18 15</v>
      </c>
      <c r="I48" s="10" t="str">
        <f>LOOKUP(LOOKUP(G48,ワーク!$D$3:$D$258,ワーク!$F$3:$F$258),ワーク!$D$261:$D$264,ワーク!$E$261:$E$264)</f>
        <v>-</v>
      </c>
      <c r="J48" s="44" t="s">
        <v>353</v>
      </c>
      <c r="K48" s="47" t="str">
        <f t="shared" si="7"/>
        <v/>
      </c>
      <c r="L48" s="2" t="str">
        <f t="shared" si="8"/>
        <v/>
      </c>
      <c r="M48" s="2" t="str">
        <f t="shared" si="9"/>
        <v/>
      </c>
      <c r="N48" s="2" t="str">
        <f t="shared" si="10"/>
        <v/>
      </c>
      <c r="O48" s="2" t="str">
        <f t="shared" si="11"/>
        <v/>
      </c>
      <c r="P48" s="2" t="str">
        <f t="shared" si="12"/>
        <v/>
      </c>
      <c r="Q48" s="2" t="str">
        <f t="shared" si="13"/>
        <v/>
      </c>
      <c r="R48" s="44" t="s">
        <v>24</v>
      </c>
      <c r="S48" s="47" t="str">
        <f t="shared" si="20"/>
        <v/>
      </c>
      <c r="T48" s="2" t="str">
        <f t="shared" si="21"/>
        <v/>
      </c>
      <c r="U48" s="2" t="str">
        <f t="shared" si="22"/>
        <v/>
      </c>
      <c r="V48" s="2" t="str">
        <f t="shared" si="23"/>
        <v/>
      </c>
      <c r="W48" s="2" t="str">
        <f t="shared" si="24"/>
        <v/>
      </c>
      <c r="X48" s="2" t="str">
        <f t="shared" si="25"/>
        <v/>
      </c>
      <c r="Y48" s="2" t="str">
        <f t="shared" si="26"/>
        <v/>
      </c>
      <c r="Z48" s="10" t="str">
        <f t="shared" si="27"/>
        <v/>
      </c>
      <c r="AA48" s="52" t="str">
        <f t="shared" si="15"/>
        <v/>
      </c>
      <c r="AB48" s="58" t="s">
        <v>17</v>
      </c>
      <c r="AC48" s="2" t="str">
        <f t="shared" si="16"/>
        <v/>
      </c>
      <c r="AD48" s="2" t="str">
        <f t="shared" si="17"/>
        <v>◯</v>
      </c>
      <c r="AE48" s="2" t="str">
        <f t="shared" si="18"/>
        <v/>
      </c>
      <c r="AF48" s="61" t="str">
        <f t="shared" si="19"/>
        <v/>
      </c>
      <c r="AG48" s="52" t="str">
        <f>LOOKUP(LOOKUP(AB48,ワーク!$D$3:$D$258,ワーク!$G$3:$G$258),ワーク!$F$261:$F$276,ワーク!$G$261:$G$276)</f>
        <v>0%</v>
      </c>
      <c r="AH48" s="64"/>
      <c r="AI48" s="2" t="s">
        <v>548</v>
      </c>
      <c r="AJ48" s="2" t="s">
        <v>548</v>
      </c>
      <c r="AK48" s="2" t="s">
        <v>548</v>
      </c>
      <c r="AL48" s="2" t="s">
        <v>548</v>
      </c>
      <c r="AM48" s="61" t="s">
        <v>548</v>
      </c>
    </row>
    <row r="49" spans="1:75">
      <c r="A49" s="1" t="s">
        <v>16</v>
      </c>
      <c r="B49" s="2" t="s">
        <v>107</v>
      </c>
      <c r="C49" s="2">
        <v>10240</v>
      </c>
      <c r="D49" s="2">
        <v>40</v>
      </c>
      <c r="E49" s="2">
        <v>48</v>
      </c>
      <c r="F49" s="10">
        <v>69</v>
      </c>
      <c r="G49" s="1" t="s">
        <v>40</v>
      </c>
      <c r="H49" s="2" t="str">
        <f>LOOKUP(LOOKUP(G49,ワーク!$D$3:$D$258,ワーク!$E$3:$E$258),ワーク!$A$3:$A$66,ワーク!$B$3:$B$66)</f>
        <v>01 2C 34 26 07 08 2D 00</v>
      </c>
      <c r="I49" s="10" t="str">
        <f>LOOKUP(LOOKUP(G49,ワーク!$D$3:$D$258,ワーク!$F$3:$F$258),ワーク!$D$261:$D$264,ワーク!$E$261:$E$264)</f>
        <v>-</v>
      </c>
      <c r="J49" s="44" t="s">
        <v>339</v>
      </c>
      <c r="K49" s="47" t="str">
        <f t="shared" si="7"/>
        <v>◯</v>
      </c>
      <c r="L49" s="2" t="str">
        <f t="shared" si="8"/>
        <v>◯</v>
      </c>
      <c r="M49" s="2" t="str">
        <f t="shared" si="9"/>
        <v>◯</v>
      </c>
      <c r="N49" s="2" t="str">
        <f t="shared" si="10"/>
        <v>◯</v>
      </c>
      <c r="O49" s="2" t="str">
        <f t="shared" si="11"/>
        <v>◯</v>
      </c>
      <c r="P49" s="2" t="str">
        <f t="shared" si="12"/>
        <v>◯</v>
      </c>
      <c r="Q49" s="2" t="str">
        <f t="shared" si="13"/>
        <v>◯</v>
      </c>
      <c r="R49" s="44" t="s">
        <v>364</v>
      </c>
      <c r="S49" s="47" t="str">
        <f t="shared" si="20"/>
        <v/>
      </c>
      <c r="T49" s="2" t="str">
        <f t="shared" si="21"/>
        <v/>
      </c>
      <c r="U49" s="2" t="str">
        <f t="shared" si="22"/>
        <v/>
      </c>
      <c r="V49" s="2" t="str">
        <f t="shared" si="23"/>
        <v>◯</v>
      </c>
      <c r="W49" s="2" t="str">
        <f t="shared" si="24"/>
        <v/>
      </c>
      <c r="X49" s="2" t="str">
        <f t="shared" si="25"/>
        <v>◯</v>
      </c>
      <c r="Y49" s="2" t="str">
        <f t="shared" si="26"/>
        <v>◯</v>
      </c>
      <c r="Z49" s="10" t="str">
        <f t="shared" si="27"/>
        <v>◯</v>
      </c>
      <c r="AA49" s="52" t="str">
        <f t="shared" si="15"/>
        <v>◯</v>
      </c>
      <c r="AB49" s="58" t="s">
        <v>15</v>
      </c>
      <c r="AC49" s="2" t="str">
        <f t="shared" si="16"/>
        <v/>
      </c>
      <c r="AD49" s="2" t="str">
        <f t="shared" si="17"/>
        <v>◯</v>
      </c>
      <c r="AE49" s="2" t="str">
        <f t="shared" si="18"/>
        <v/>
      </c>
      <c r="AF49" s="61" t="str">
        <f t="shared" si="19"/>
        <v/>
      </c>
      <c r="AG49" s="52" t="str">
        <f>LOOKUP(LOOKUP(AB49,ワーク!$D$3:$D$258,ワーク!$G$3:$G$258),ワーク!$F$261:$F$276,ワーク!$G$261:$G$276)</f>
        <v>1/14</v>
      </c>
      <c r="AH49" s="64"/>
      <c r="AI49" s="2" t="s">
        <v>548</v>
      </c>
      <c r="AJ49" s="2" t="s">
        <v>548</v>
      </c>
      <c r="AK49" s="2" t="s">
        <v>548</v>
      </c>
      <c r="AL49" s="2" t="s">
        <v>548</v>
      </c>
      <c r="AM49" s="61" t="s">
        <v>548</v>
      </c>
    </row>
    <row r="50" spans="1:75" ht="14.25" thickBot="1">
      <c r="A50" s="37" t="s">
        <v>17</v>
      </c>
      <c r="B50" s="6" t="s">
        <v>108</v>
      </c>
      <c r="C50" s="6">
        <v>12288</v>
      </c>
      <c r="D50" s="6">
        <v>40</v>
      </c>
      <c r="E50" s="6">
        <v>56</v>
      </c>
      <c r="F50" s="33">
        <v>85</v>
      </c>
      <c r="G50" s="37" t="s">
        <v>40</v>
      </c>
      <c r="H50" s="6" t="str">
        <f>LOOKUP(LOOKUP(G50,ワーク!$D$3:$D$258,ワーク!$E$3:$E$258),ワーク!$A$3:$A$66,ワーク!$B$3:$B$66)</f>
        <v>01 2C 34 26 07 08 2D 00</v>
      </c>
      <c r="I50" s="33" t="str">
        <f>LOOKUP(LOOKUP(G50,ワーク!$D$3:$D$258,ワーク!$F$3:$F$258),ワーク!$D$261:$D$264,ワーク!$E$261:$E$264)</f>
        <v>-</v>
      </c>
      <c r="J50" s="45" t="s">
        <v>350</v>
      </c>
      <c r="K50" s="48" t="str">
        <f t="shared" si="7"/>
        <v/>
      </c>
      <c r="L50" s="6" t="str">
        <f t="shared" si="8"/>
        <v/>
      </c>
      <c r="M50" s="6" t="str">
        <f t="shared" si="9"/>
        <v/>
      </c>
      <c r="N50" s="6" t="str">
        <f t="shared" si="10"/>
        <v/>
      </c>
      <c r="O50" s="6" t="str">
        <f t="shared" si="11"/>
        <v>◯</v>
      </c>
      <c r="P50" s="6" t="str">
        <f t="shared" si="12"/>
        <v>◯</v>
      </c>
      <c r="Q50" s="6" t="str">
        <f t="shared" si="13"/>
        <v>◯</v>
      </c>
      <c r="R50" s="45" t="s">
        <v>342</v>
      </c>
      <c r="S50" s="48" t="str">
        <f t="shared" si="20"/>
        <v/>
      </c>
      <c r="T50" s="6" t="str">
        <f t="shared" si="21"/>
        <v/>
      </c>
      <c r="U50" s="6" t="str">
        <f t="shared" si="22"/>
        <v/>
      </c>
      <c r="V50" s="6" t="str">
        <f t="shared" si="23"/>
        <v>◯</v>
      </c>
      <c r="W50" s="6" t="str">
        <f t="shared" si="24"/>
        <v>◯</v>
      </c>
      <c r="X50" s="6" t="str">
        <f t="shared" si="25"/>
        <v>◯</v>
      </c>
      <c r="Y50" s="6" t="str">
        <f t="shared" si="26"/>
        <v>◯</v>
      </c>
      <c r="Z50" s="33" t="str">
        <f t="shared" si="27"/>
        <v>◯</v>
      </c>
      <c r="AA50" s="53" t="str">
        <f t="shared" si="15"/>
        <v>◯</v>
      </c>
      <c r="AB50" s="59" t="s">
        <v>49</v>
      </c>
      <c r="AC50" s="6" t="str">
        <f t="shared" si="16"/>
        <v/>
      </c>
      <c r="AD50" s="6" t="str">
        <f t="shared" si="17"/>
        <v>◯</v>
      </c>
      <c r="AE50" s="6" t="str">
        <f t="shared" si="18"/>
        <v/>
      </c>
      <c r="AF50" s="62" t="str">
        <f t="shared" si="19"/>
        <v/>
      </c>
      <c r="AG50" s="53" t="str">
        <f>LOOKUP(LOOKUP(AB50,ワーク!$D$3:$D$258,ワーク!$G$3:$G$258),ワーク!$F$261:$F$276,ワーク!$G$261:$G$276)</f>
        <v>1/6</v>
      </c>
      <c r="AH50" s="65"/>
      <c r="AI50" s="6" t="s">
        <v>548</v>
      </c>
      <c r="AJ50" s="6" t="s">
        <v>548</v>
      </c>
      <c r="AK50" s="6" t="s">
        <v>548</v>
      </c>
      <c r="AL50" s="6" t="s">
        <v>548</v>
      </c>
      <c r="AM50" s="62" t="s">
        <v>548</v>
      </c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</row>
    <row r="51" spans="1:75">
      <c r="A51" s="38" t="s">
        <v>54</v>
      </c>
      <c r="B51" s="39" t="s">
        <v>109</v>
      </c>
      <c r="C51" s="39">
        <v>12800</v>
      </c>
      <c r="D51" s="39">
        <v>36</v>
      </c>
      <c r="E51" s="39">
        <v>32</v>
      </c>
      <c r="F51" s="40">
        <v>53</v>
      </c>
      <c r="G51" s="38" t="s">
        <v>7</v>
      </c>
      <c r="H51" s="39" t="str">
        <f>LOOKUP(LOOKUP(G51,ワーク!$D$3:$D$258,ワーク!$E$3:$E$258),ワーク!$A$3:$A$66,ワーク!$B$3:$B$66)</f>
        <v>0B 2A 19 0B 30 0B 19 0B</v>
      </c>
      <c r="I51" s="40" t="str">
        <f>LOOKUP(LOOKUP(G51,ワーク!$D$3:$D$258,ワーク!$F$3:$F$258),ワーク!$D$261:$D$264,ワーク!$E$261:$E$264)</f>
        <v>-</v>
      </c>
      <c r="J51" s="46" t="s">
        <v>345</v>
      </c>
      <c r="K51" s="49" t="str">
        <f t="shared" si="7"/>
        <v/>
      </c>
      <c r="L51" s="39" t="str">
        <f t="shared" si="8"/>
        <v/>
      </c>
      <c r="M51" s="39" t="str">
        <f t="shared" si="9"/>
        <v/>
      </c>
      <c r="N51" s="39" t="str">
        <f t="shared" si="10"/>
        <v/>
      </c>
      <c r="O51" s="39" t="str">
        <f t="shared" si="11"/>
        <v/>
      </c>
      <c r="P51" s="39" t="str">
        <f t="shared" si="12"/>
        <v>◯</v>
      </c>
      <c r="Q51" s="39" t="str">
        <f t="shared" si="13"/>
        <v>◯</v>
      </c>
      <c r="R51" s="46" t="s">
        <v>374</v>
      </c>
      <c r="S51" s="49" t="str">
        <f t="shared" si="20"/>
        <v/>
      </c>
      <c r="T51" s="39" t="str">
        <f t="shared" si="21"/>
        <v/>
      </c>
      <c r="U51" s="39" t="str">
        <f t="shared" si="22"/>
        <v/>
      </c>
      <c r="V51" s="39" t="str">
        <f t="shared" si="23"/>
        <v>◯</v>
      </c>
      <c r="W51" s="39" t="str">
        <f t="shared" si="24"/>
        <v/>
      </c>
      <c r="X51" s="39" t="str">
        <f t="shared" si="25"/>
        <v/>
      </c>
      <c r="Y51" s="39" t="str">
        <f t="shared" si="26"/>
        <v/>
      </c>
      <c r="Z51" s="40" t="str">
        <f t="shared" si="27"/>
        <v>◯</v>
      </c>
      <c r="AA51" s="54" t="str">
        <f t="shared" si="15"/>
        <v/>
      </c>
      <c r="AB51" s="58" t="s">
        <v>16</v>
      </c>
      <c r="AC51" s="39" t="str">
        <f t="shared" si="16"/>
        <v/>
      </c>
      <c r="AD51" s="39" t="str">
        <f t="shared" si="17"/>
        <v>◯</v>
      </c>
      <c r="AE51" s="39" t="str">
        <f t="shared" si="18"/>
        <v/>
      </c>
      <c r="AF51" s="63" t="str">
        <f t="shared" si="19"/>
        <v/>
      </c>
      <c r="AG51" s="54" t="str">
        <f>LOOKUP(LOOKUP(AB51,ワーク!$D$3:$D$258,ワーク!$G$3:$G$258),ワーク!$F$261:$F$276,ワーク!$G$261:$G$276)</f>
        <v>1/15</v>
      </c>
      <c r="AH51" s="66" t="s">
        <v>546</v>
      </c>
      <c r="AI51" s="39" t="s">
        <v>548</v>
      </c>
      <c r="AJ51" s="39" t="s">
        <v>548</v>
      </c>
      <c r="AK51" s="39" t="s">
        <v>548</v>
      </c>
      <c r="AL51" s="39" t="s">
        <v>548</v>
      </c>
      <c r="AM51" s="63" t="s">
        <v>548</v>
      </c>
    </row>
    <row r="52" spans="1:75">
      <c r="A52" s="1" t="s">
        <v>55</v>
      </c>
      <c r="B52" s="2" t="s">
        <v>110</v>
      </c>
      <c r="C52" s="2">
        <v>13056</v>
      </c>
      <c r="D52" s="2">
        <v>41</v>
      </c>
      <c r="E52" s="2">
        <v>36</v>
      </c>
      <c r="F52" s="10">
        <v>69</v>
      </c>
      <c r="G52" s="1" t="s">
        <v>9</v>
      </c>
      <c r="H52" s="2" t="str">
        <f>LOOKUP(LOOKUP(G52,ワーク!$D$3:$D$258,ワーク!$E$3:$E$258),ワーク!$A$3:$A$66,ワーク!$B$3:$B$66)</f>
        <v>25 16 12 34 36 0A 05 00</v>
      </c>
      <c r="I52" s="10" t="str">
        <f>LOOKUP(LOOKUP(G52,ワーク!$D$3:$D$258,ワーク!$F$3:$F$258),ワーク!$D$261:$D$264,ワーク!$E$261:$E$264)</f>
        <v>-</v>
      </c>
      <c r="J52" s="44" t="s">
        <v>350</v>
      </c>
      <c r="K52" s="47" t="str">
        <f t="shared" si="7"/>
        <v/>
      </c>
      <c r="L52" s="2" t="str">
        <f t="shared" si="8"/>
        <v/>
      </c>
      <c r="M52" s="2" t="str">
        <f t="shared" si="9"/>
        <v/>
      </c>
      <c r="N52" s="2" t="str">
        <f t="shared" si="10"/>
        <v/>
      </c>
      <c r="O52" s="2" t="str">
        <f t="shared" si="11"/>
        <v>◯</v>
      </c>
      <c r="P52" s="2" t="str">
        <f t="shared" si="12"/>
        <v>◯</v>
      </c>
      <c r="Q52" s="2" t="str">
        <f t="shared" si="13"/>
        <v>◯</v>
      </c>
      <c r="R52" s="44" t="s">
        <v>368</v>
      </c>
      <c r="S52" s="47" t="str">
        <f t="shared" si="20"/>
        <v/>
      </c>
      <c r="T52" s="2" t="str">
        <f t="shared" si="21"/>
        <v/>
      </c>
      <c r="U52" s="2" t="str">
        <f t="shared" si="22"/>
        <v/>
      </c>
      <c r="V52" s="2" t="str">
        <f t="shared" si="23"/>
        <v>◯</v>
      </c>
      <c r="W52" s="2" t="str">
        <f t="shared" si="24"/>
        <v/>
      </c>
      <c r="X52" s="2" t="str">
        <f t="shared" si="25"/>
        <v/>
      </c>
      <c r="Y52" s="2" t="str">
        <f t="shared" si="26"/>
        <v>◯</v>
      </c>
      <c r="Z52" s="10" t="str">
        <f t="shared" si="27"/>
        <v>◯</v>
      </c>
      <c r="AA52" s="52" t="str">
        <f t="shared" si="15"/>
        <v>◯</v>
      </c>
      <c r="AB52" s="58" t="s">
        <v>14</v>
      </c>
      <c r="AC52" s="2" t="str">
        <f t="shared" si="16"/>
        <v/>
      </c>
      <c r="AD52" s="2" t="str">
        <f t="shared" si="17"/>
        <v>◯</v>
      </c>
      <c r="AE52" s="2" t="str">
        <f t="shared" si="18"/>
        <v/>
      </c>
      <c r="AF52" s="61" t="str">
        <f t="shared" si="19"/>
        <v/>
      </c>
      <c r="AG52" s="52" t="str">
        <f>LOOKUP(LOOKUP(AB52,ワーク!$D$3:$D$258,ワーク!$G$3:$G$258),ワーク!$F$261:$F$276,ワーク!$G$261:$G$276)</f>
        <v>1/13</v>
      </c>
      <c r="AH52" s="64"/>
      <c r="AI52" s="2" t="s">
        <v>548</v>
      </c>
      <c r="AJ52" s="2" t="s">
        <v>548</v>
      </c>
      <c r="AK52" s="2" t="s">
        <v>548</v>
      </c>
      <c r="AL52" s="2" t="s">
        <v>548</v>
      </c>
      <c r="AM52" s="61" t="s">
        <v>548</v>
      </c>
    </row>
    <row r="53" spans="1:75">
      <c r="A53" s="1" t="s">
        <v>56</v>
      </c>
      <c r="B53" s="2" t="s">
        <v>111</v>
      </c>
      <c r="C53" s="2">
        <v>13312</v>
      </c>
      <c r="D53" s="2">
        <v>43</v>
      </c>
      <c r="E53" s="2">
        <v>39</v>
      </c>
      <c r="F53" s="10">
        <v>64</v>
      </c>
      <c r="G53" s="1" t="s">
        <v>10</v>
      </c>
      <c r="H53" s="2" t="str">
        <f>LOOKUP(LOOKUP(G53,ワーク!$D$3:$D$258,ワーク!$E$3:$E$258),ワーク!$A$3:$A$66,ワーク!$B$3:$B$66)</f>
        <v>0D 0E 17 09 36 34 3A 34</v>
      </c>
      <c r="I53" s="10" t="str">
        <f>LOOKUP(LOOKUP(G53,ワーク!$D$3:$D$258,ワーク!$F$3:$F$258),ワーク!$D$261:$D$264,ワーク!$E$261:$E$264)</f>
        <v>-</v>
      </c>
      <c r="J53" s="44" t="s">
        <v>32</v>
      </c>
      <c r="K53" s="47" t="str">
        <f t="shared" si="7"/>
        <v/>
      </c>
      <c r="L53" s="2" t="str">
        <f t="shared" si="8"/>
        <v/>
      </c>
      <c r="M53" s="2" t="str">
        <f t="shared" si="9"/>
        <v/>
      </c>
      <c r="N53" s="2" t="str">
        <f t="shared" si="10"/>
        <v>◯</v>
      </c>
      <c r="O53" s="2" t="str">
        <f t="shared" si="11"/>
        <v/>
      </c>
      <c r="P53" s="2" t="str">
        <f t="shared" si="12"/>
        <v/>
      </c>
      <c r="Q53" s="2" t="str">
        <f t="shared" si="13"/>
        <v/>
      </c>
      <c r="R53" s="44" t="s">
        <v>364</v>
      </c>
      <c r="S53" s="47" t="str">
        <f t="shared" si="20"/>
        <v/>
      </c>
      <c r="T53" s="2" t="str">
        <f t="shared" si="21"/>
        <v/>
      </c>
      <c r="U53" s="2" t="str">
        <f t="shared" si="22"/>
        <v/>
      </c>
      <c r="V53" s="2" t="str">
        <f t="shared" si="23"/>
        <v>◯</v>
      </c>
      <c r="W53" s="2" t="str">
        <f t="shared" si="24"/>
        <v/>
      </c>
      <c r="X53" s="2" t="str">
        <f t="shared" si="25"/>
        <v>◯</v>
      </c>
      <c r="Y53" s="2" t="str">
        <f t="shared" si="26"/>
        <v>◯</v>
      </c>
      <c r="Z53" s="10" t="str">
        <f t="shared" si="27"/>
        <v>◯</v>
      </c>
      <c r="AA53" s="52" t="str">
        <f t="shared" si="15"/>
        <v>◯</v>
      </c>
      <c r="AB53" s="58" t="s">
        <v>53</v>
      </c>
      <c r="AC53" s="2" t="str">
        <f t="shared" si="16"/>
        <v/>
      </c>
      <c r="AD53" s="2" t="str">
        <f t="shared" si="17"/>
        <v>◯</v>
      </c>
      <c r="AE53" s="2" t="str">
        <f t="shared" si="18"/>
        <v/>
      </c>
      <c r="AF53" s="61" t="str">
        <f t="shared" si="19"/>
        <v/>
      </c>
      <c r="AG53" s="52" t="str">
        <f>LOOKUP(LOOKUP(AB53,ワーク!$D$3:$D$258,ワーク!$G$3:$G$258),ワーク!$F$261:$F$276,ワーク!$G$261:$G$276)</f>
        <v>1/10</v>
      </c>
      <c r="AH53" s="64"/>
      <c r="AI53" s="2" t="s">
        <v>548</v>
      </c>
      <c r="AJ53" s="2" t="s">
        <v>548</v>
      </c>
      <c r="AK53" s="2" t="s">
        <v>548</v>
      </c>
      <c r="AL53" s="2" t="s">
        <v>548</v>
      </c>
      <c r="AM53" s="61" t="s">
        <v>548</v>
      </c>
    </row>
    <row r="54" spans="1:75">
      <c r="A54" s="1" t="s">
        <v>57</v>
      </c>
      <c r="B54" s="2" t="s">
        <v>112</v>
      </c>
      <c r="C54" s="2">
        <v>13568</v>
      </c>
      <c r="D54" s="2">
        <v>46</v>
      </c>
      <c r="E54" s="2">
        <v>43</v>
      </c>
      <c r="F54" s="10">
        <v>66</v>
      </c>
      <c r="G54" s="1" t="s">
        <v>45</v>
      </c>
      <c r="H54" s="2" t="str">
        <f>LOOKUP(LOOKUP(G54,ワーク!$D$3:$D$258,ワーク!$E$3:$E$258),ワーク!$A$3:$A$66,ワーク!$B$3:$B$66)</f>
        <v>14 0F 34 1A 0F 0A 05 00</v>
      </c>
      <c r="I54" s="10" t="str">
        <f>LOOKUP(LOOKUP(G54,ワーク!$D$3:$D$258,ワーク!$F$3:$F$258),ワーク!$D$261:$D$264,ワーク!$E$261:$E$264)</f>
        <v>-</v>
      </c>
      <c r="J54" s="44" t="s">
        <v>346</v>
      </c>
      <c r="K54" s="47" t="str">
        <f t="shared" si="7"/>
        <v/>
      </c>
      <c r="L54" s="2" t="str">
        <f t="shared" si="8"/>
        <v/>
      </c>
      <c r="M54" s="2" t="str">
        <f t="shared" si="9"/>
        <v/>
      </c>
      <c r="N54" s="2" t="str">
        <f t="shared" si="10"/>
        <v/>
      </c>
      <c r="O54" s="2" t="str">
        <f t="shared" si="11"/>
        <v>◯</v>
      </c>
      <c r="P54" s="2" t="str">
        <f t="shared" si="12"/>
        <v>◯</v>
      </c>
      <c r="Q54" s="2" t="str">
        <f t="shared" si="13"/>
        <v>◯</v>
      </c>
      <c r="R54" s="44" t="s">
        <v>368</v>
      </c>
      <c r="S54" s="47" t="str">
        <f t="shared" si="20"/>
        <v/>
      </c>
      <c r="T54" s="2" t="str">
        <f t="shared" si="21"/>
        <v/>
      </c>
      <c r="U54" s="2" t="str">
        <f t="shared" si="22"/>
        <v/>
      </c>
      <c r="V54" s="2" t="str">
        <f t="shared" si="23"/>
        <v>◯</v>
      </c>
      <c r="W54" s="2" t="str">
        <f t="shared" si="24"/>
        <v/>
      </c>
      <c r="X54" s="2" t="str">
        <f t="shared" si="25"/>
        <v/>
      </c>
      <c r="Y54" s="2" t="str">
        <f t="shared" si="26"/>
        <v>◯</v>
      </c>
      <c r="Z54" s="10" t="str">
        <f t="shared" si="27"/>
        <v>◯</v>
      </c>
      <c r="AA54" s="52" t="str">
        <f t="shared" si="15"/>
        <v/>
      </c>
      <c r="AB54" s="58" t="s">
        <v>53</v>
      </c>
      <c r="AC54" s="2" t="str">
        <f t="shared" si="16"/>
        <v/>
      </c>
      <c r="AD54" s="2" t="str">
        <f t="shared" si="17"/>
        <v>◯</v>
      </c>
      <c r="AE54" s="2" t="str">
        <f t="shared" si="18"/>
        <v/>
      </c>
      <c r="AF54" s="61" t="str">
        <f t="shared" si="19"/>
        <v/>
      </c>
      <c r="AG54" s="52" t="str">
        <f>LOOKUP(LOOKUP(AB54,ワーク!$D$3:$D$258,ワーク!$G$3:$G$258),ワーク!$F$261:$F$276,ワーク!$G$261:$G$276)</f>
        <v>1/10</v>
      </c>
      <c r="AH54" s="64"/>
      <c r="AI54" s="2" t="s">
        <v>548</v>
      </c>
      <c r="AJ54" s="2" t="s">
        <v>548</v>
      </c>
      <c r="AK54" s="2" t="s">
        <v>548</v>
      </c>
      <c r="AL54" s="2" t="s">
        <v>548</v>
      </c>
      <c r="AM54" s="61" t="s">
        <v>548</v>
      </c>
    </row>
    <row r="55" spans="1:75">
      <c r="A55" s="1" t="s">
        <v>58</v>
      </c>
      <c r="B55" s="2" t="s">
        <v>113</v>
      </c>
      <c r="C55" s="2">
        <v>5632</v>
      </c>
      <c r="D55" s="2">
        <v>40</v>
      </c>
      <c r="E55" s="2">
        <v>34</v>
      </c>
      <c r="F55" s="10">
        <v>56</v>
      </c>
      <c r="G55" s="1" t="s">
        <v>2</v>
      </c>
      <c r="H55" s="2" t="str">
        <f>LOOKUP(LOOKUP(G55,ワーク!$D$3:$D$258,ワーク!$E$3:$E$258),ワーク!$A$3:$A$66,ワーク!$B$3:$B$66)</f>
        <v>03 03 04 05 30 05 06 00</v>
      </c>
      <c r="I55" s="10" t="str">
        <f>LOOKUP(LOOKUP(G55,ワーク!$D$3:$D$258,ワーク!$F$3:$F$258),ワーク!$D$261:$D$264,ワーク!$E$261:$E$264)</f>
        <v>-</v>
      </c>
      <c r="J55" s="44" t="s">
        <v>348</v>
      </c>
      <c r="K55" s="47" t="str">
        <f t="shared" si="7"/>
        <v/>
      </c>
      <c r="L55" s="2" t="str">
        <f t="shared" si="8"/>
        <v/>
      </c>
      <c r="M55" s="2" t="str">
        <f t="shared" si="9"/>
        <v/>
      </c>
      <c r="N55" s="2" t="str">
        <f t="shared" si="10"/>
        <v>◯</v>
      </c>
      <c r="O55" s="2" t="str">
        <f t="shared" si="11"/>
        <v>◯</v>
      </c>
      <c r="P55" s="2" t="str">
        <f t="shared" si="12"/>
        <v>◯</v>
      </c>
      <c r="Q55" s="2" t="str">
        <f t="shared" si="13"/>
        <v>◯</v>
      </c>
      <c r="R55" s="44" t="s">
        <v>373</v>
      </c>
      <c r="S55" s="47" t="str">
        <f t="shared" si="20"/>
        <v/>
      </c>
      <c r="T55" s="2" t="str">
        <f t="shared" si="21"/>
        <v/>
      </c>
      <c r="U55" s="2" t="str">
        <f t="shared" si="22"/>
        <v/>
      </c>
      <c r="V55" s="2" t="str">
        <f t="shared" si="23"/>
        <v>◯</v>
      </c>
      <c r="W55" s="2" t="str">
        <f t="shared" si="24"/>
        <v>◯</v>
      </c>
      <c r="X55" s="2" t="str">
        <f t="shared" si="25"/>
        <v/>
      </c>
      <c r="Y55" s="2" t="str">
        <f t="shared" si="26"/>
        <v/>
      </c>
      <c r="Z55" s="10" t="str">
        <f t="shared" si="27"/>
        <v>◯</v>
      </c>
      <c r="AA55" s="52" t="str">
        <f t="shared" si="15"/>
        <v>◯</v>
      </c>
      <c r="AB55" s="58" t="s">
        <v>17</v>
      </c>
      <c r="AC55" s="2" t="str">
        <f t="shared" si="16"/>
        <v/>
      </c>
      <c r="AD55" s="2" t="str">
        <f t="shared" si="17"/>
        <v>◯</v>
      </c>
      <c r="AE55" s="2" t="str">
        <f t="shared" si="18"/>
        <v/>
      </c>
      <c r="AF55" s="61" t="str">
        <f t="shared" si="19"/>
        <v/>
      </c>
      <c r="AG55" s="52" t="str">
        <f>LOOKUP(LOOKUP(AB55,ワーク!$D$3:$D$258,ワーク!$G$3:$G$258),ワーク!$F$261:$F$276,ワーク!$G$261:$G$276)</f>
        <v>0%</v>
      </c>
      <c r="AH55" s="64" t="s">
        <v>546</v>
      </c>
      <c r="AI55" s="2" t="s">
        <v>548</v>
      </c>
      <c r="AJ55" s="2" t="s">
        <v>548</v>
      </c>
      <c r="AK55" s="2" t="s">
        <v>548</v>
      </c>
      <c r="AL55" s="2" t="s">
        <v>549</v>
      </c>
      <c r="AM55" s="61" t="s">
        <v>549</v>
      </c>
    </row>
    <row r="56" spans="1:75">
      <c r="A56" s="1" t="s">
        <v>59</v>
      </c>
      <c r="B56" s="2" t="s">
        <v>114</v>
      </c>
      <c r="C56" s="2">
        <v>12288</v>
      </c>
      <c r="D56" s="2">
        <v>48</v>
      </c>
      <c r="E56" s="2">
        <v>48</v>
      </c>
      <c r="F56" s="10">
        <v>64</v>
      </c>
      <c r="G56" s="1" t="s">
        <v>43</v>
      </c>
      <c r="H56" s="2" t="str">
        <f>LOOKUP(LOOKUP(G56,ワーク!$D$3:$D$258,ワーク!$E$3:$E$258),ワーク!$A$3:$A$66,ワーク!$B$3:$B$66)</f>
        <v>04 3A 06 07 08 31 03 00</v>
      </c>
      <c r="I56" s="10" t="str">
        <f>LOOKUP(LOOKUP(G56,ワーク!$D$3:$D$258,ワーク!$F$3:$F$258),ワーク!$D$261:$D$264,ワーク!$E$261:$E$264)</f>
        <v>-</v>
      </c>
      <c r="J56" s="44" t="s">
        <v>350</v>
      </c>
      <c r="K56" s="47" t="str">
        <f t="shared" si="7"/>
        <v/>
      </c>
      <c r="L56" s="2" t="str">
        <f t="shared" si="8"/>
        <v/>
      </c>
      <c r="M56" s="2" t="str">
        <f t="shared" si="9"/>
        <v/>
      </c>
      <c r="N56" s="2" t="str">
        <f t="shared" si="10"/>
        <v/>
      </c>
      <c r="O56" s="2" t="str">
        <f t="shared" si="11"/>
        <v>◯</v>
      </c>
      <c r="P56" s="2" t="str">
        <f t="shared" si="12"/>
        <v>◯</v>
      </c>
      <c r="Q56" s="2" t="str">
        <f t="shared" si="13"/>
        <v>◯</v>
      </c>
      <c r="R56" s="44" t="s">
        <v>344</v>
      </c>
      <c r="S56" s="47" t="str">
        <f t="shared" si="20"/>
        <v/>
      </c>
      <c r="T56" s="2" t="str">
        <f t="shared" si="21"/>
        <v/>
      </c>
      <c r="U56" s="2" t="str">
        <f t="shared" si="22"/>
        <v/>
      </c>
      <c r="V56" s="2" t="str">
        <f t="shared" si="23"/>
        <v>◯</v>
      </c>
      <c r="W56" s="2" t="str">
        <f t="shared" si="24"/>
        <v>◯</v>
      </c>
      <c r="X56" s="2" t="str">
        <f t="shared" si="25"/>
        <v>◯</v>
      </c>
      <c r="Y56" s="2" t="str">
        <f t="shared" si="26"/>
        <v/>
      </c>
      <c r="Z56" s="10" t="str">
        <f t="shared" si="27"/>
        <v>◯</v>
      </c>
      <c r="AA56" s="52" t="str">
        <f t="shared" si="15"/>
        <v>◯</v>
      </c>
      <c r="AB56" s="58" t="s">
        <v>15</v>
      </c>
      <c r="AC56" s="2" t="str">
        <f t="shared" si="16"/>
        <v/>
      </c>
      <c r="AD56" s="2" t="str">
        <f t="shared" si="17"/>
        <v>◯</v>
      </c>
      <c r="AE56" s="2" t="str">
        <f t="shared" si="18"/>
        <v/>
      </c>
      <c r="AF56" s="61" t="str">
        <f t="shared" si="19"/>
        <v/>
      </c>
      <c r="AG56" s="52" t="str">
        <f>LOOKUP(LOOKUP(AB56,ワーク!$D$3:$D$258,ワーク!$G$3:$G$258),ワーク!$F$261:$F$276,ワーク!$G$261:$G$276)</f>
        <v>1/14</v>
      </c>
      <c r="AH56" s="64"/>
      <c r="AI56" s="2" t="s">
        <v>548</v>
      </c>
      <c r="AJ56" s="2" t="s">
        <v>549</v>
      </c>
      <c r="AK56" s="2" t="s">
        <v>548</v>
      </c>
      <c r="AL56" s="2" t="s">
        <v>548</v>
      </c>
      <c r="AM56" s="61" t="s">
        <v>548</v>
      </c>
    </row>
    <row r="57" spans="1:75">
      <c r="A57" s="1" t="s">
        <v>60</v>
      </c>
      <c r="B57" s="2" t="s">
        <v>115</v>
      </c>
      <c r="C57" s="2">
        <v>14848</v>
      </c>
      <c r="D57" s="2">
        <v>48</v>
      </c>
      <c r="E57" s="2">
        <v>40</v>
      </c>
      <c r="F57" s="10">
        <v>72</v>
      </c>
      <c r="G57" s="1" t="s">
        <v>46</v>
      </c>
      <c r="H57" s="2" t="str">
        <f>LOOKUP(LOOKUP(G57,ワーク!$D$3:$D$258,ワーク!$E$3:$E$258),ワーク!$A$3:$A$66,ワーク!$B$3:$B$66)</f>
        <v>2D 11 06 11 04 05 06 00</v>
      </c>
      <c r="I57" s="10" t="str">
        <f>LOOKUP(LOOKUP(G57,ワーク!$D$3:$D$258,ワーク!$F$3:$F$258),ワーク!$D$261:$D$264,ワーク!$E$261:$E$264)</f>
        <v>-</v>
      </c>
      <c r="J57" s="44" t="s">
        <v>350</v>
      </c>
      <c r="K57" s="47" t="str">
        <f t="shared" si="7"/>
        <v/>
      </c>
      <c r="L57" s="2" t="str">
        <f t="shared" si="8"/>
        <v/>
      </c>
      <c r="M57" s="2" t="str">
        <f t="shared" si="9"/>
        <v/>
      </c>
      <c r="N57" s="2" t="str">
        <f t="shared" si="10"/>
        <v/>
      </c>
      <c r="O57" s="2" t="str">
        <f t="shared" si="11"/>
        <v>◯</v>
      </c>
      <c r="P57" s="2" t="str">
        <f t="shared" si="12"/>
        <v>◯</v>
      </c>
      <c r="Q57" s="2" t="str">
        <f t="shared" si="13"/>
        <v>◯</v>
      </c>
      <c r="R57" s="44" t="s">
        <v>342</v>
      </c>
      <c r="S57" s="47" t="str">
        <f t="shared" si="20"/>
        <v/>
      </c>
      <c r="T57" s="2" t="str">
        <f t="shared" si="21"/>
        <v/>
      </c>
      <c r="U57" s="2" t="str">
        <f t="shared" si="22"/>
        <v/>
      </c>
      <c r="V57" s="2" t="str">
        <f t="shared" si="23"/>
        <v>◯</v>
      </c>
      <c r="W57" s="2" t="str">
        <f t="shared" si="24"/>
        <v>◯</v>
      </c>
      <c r="X57" s="2" t="str">
        <f t="shared" si="25"/>
        <v>◯</v>
      </c>
      <c r="Y57" s="2" t="str">
        <f t="shared" si="26"/>
        <v>◯</v>
      </c>
      <c r="Z57" s="10" t="str">
        <f t="shared" si="27"/>
        <v>◯</v>
      </c>
      <c r="AA57" s="52" t="str">
        <f t="shared" si="15"/>
        <v>◯</v>
      </c>
      <c r="AB57" s="58" t="s">
        <v>387</v>
      </c>
      <c r="AC57" s="2" t="str">
        <f t="shared" si="16"/>
        <v/>
      </c>
      <c r="AD57" s="2" t="str">
        <f t="shared" si="17"/>
        <v>◯</v>
      </c>
      <c r="AE57" s="2" t="str">
        <f t="shared" si="18"/>
        <v>◯</v>
      </c>
      <c r="AF57" s="61" t="str">
        <f t="shared" si="19"/>
        <v/>
      </c>
      <c r="AG57" s="52" t="str">
        <f>LOOKUP(LOOKUP(AB57,ワーク!$D$3:$D$258,ワーク!$G$3:$G$258),ワーク!$F$261:$F$276,ワーク!$G$261:$G$276)</f>
        <v>1/15</v>
      </c>
      <c r="AH57" s="64"/>
      <c r="AI57" s="2" t="s">
        <v>548</v>
      </c>
      <c r="AJ57" s="2" t="s">
        <v>548</v>
      </c>
      <c r="AK57" s="2" t="s">
        <v>548</v>
      </c>
      <c r="AL57" s="2" t="s">
        <v>548</v>
      </c>
      <c r="AM57" s="61" t="s">
        <v>548</v>
      </c>
    </row>
    <row r="58" spans="1:75">
      <c r="A58" s="1" t="s">
        <v>61</v>
      </c>
      <c r="B58" s="2" t="s">
        <v>116</v>
      </c>
      <c r="C58" s="2">
        <v>15360</v>
      </c>
      <c r="D58" s="2">
        <v>62</v>
      </c>
      <c r="E58" s="2">
        <v>59</v>
      </c>
      <c r="F58" s="10">
        <v>80</v>
      </c>
      <c r="G58" s="1" t="s">
        <v>47</v>
      </c>
      <c r="H58" s="2" t="str">
        <f>LOOKUP(LOOKUP(G58,ワーク!$D$3:$D$258,ワーク!$E$3:$E$258),ワーク!$A$3:$A$66,ワーク!$B$3:$B$66)</f>
        <v>13 01 28 2B 2B 2B 2B 00</v>
      </c>
      <c r="I58" s="10" t="str">
        <f>LOOKUP(LOOKUP(G58,ワーク!$D$3:$D$258,ワーク!$F$3:$F$258),ワーク!$D$261:$D$264,ワーク!$E$261:$E$264)</f>
        <v>-</v>
      </c>
      <c r="J58" s="44" t="s">
        <v>351</v>
      </c>
      <c r="K58" s="47" t="str">
        <f t="shared" si="7"/>
        <v/>
      </c>
      <c r="L58" s="2" t="str">
        <f t="shared" si="8"/>
        <v/>
      </c>
      <c r="M58" s="2" t="str">
        <f t="shared" si="9"/>
        <v/>
      </c>
      <c r="N58" s="2" t="str">
        <f t="shared" si="10"/>
        <v>◯</v>
      </c>
      <c r="O58" s="2" t="str">
        <f t="shared" si="11"/>
        <v/>
      </c>
      <c r="P58" s="2" t="str">
        <f t="shared" si="12"/>
        <v>◯</v>
      </c>
      <c r="Q58" s="2" t="str">
        <f t="shared" si="13"/>
        <v>◯</v>
      </c>
      <c r="R58" s="44" t="s">
        <v>364</v>
      </c>
      <c r="S58" s="47" t="str">
        <f t="shared" si="20"/>
        <v/>
      </c>
      <c r="T58" s="2" t="str">
        <f t="shared" si="21"/>
        <v/>
      </c>
      <c r="U58" s="2" t="str">
        <f t="shared" si="22"/>
        <v/>
      </c>
      <c r="V58" s="2" t="str">
        <f t="shared" si="23"/>
        <v>◯</v>
      </c>
      <c r="W58" s="2" t="str">
        <f t="shared" si="24"/>
        <v/>
      </c>
      <c r="X58" s="2" t="str">
        <f t="shared" si="25"/>
        <v>◯</v>
      </c>
      <c r="Y58" s="2" t="str">
        <f t="shared" si="26"/>
        <v>◯</v>
      </c>
      <c r="Z58" s="10" t="str">
        <f t="shared" si="27"/>
        <v>◯</v>
      </c>
      <c r="AA58" s="52" t="str">
        <f t="shared" si="15"/>
        <v>◯</v>
      </c>
      <c r="AB58" s="58" t="s">
        <v>16</v>
      </c>
      <c r="AC58" s="2" t="str">
        <f t="shared" si="16"/>
        <v/>
      </c>
      <c r="AD58" s="2" t="str">
        <f t="shared" si="17"/>
        <v>◯</v>
      </c>
      <c r="AE58" s="2" t="str">
        <f t="shared" si="18"/>
        <v/>
      </c>
      <c r="AF58" s="61" t="str">
        <f t="shared" si="19"/>
        <v/>
      </c>
      <c r="AG58" s="52" t="str">
        <f>LOOKUP(LOOKUP(AB58,ワーク!$D$3:$D$258,ワーク!$G$3:$G$258),ワーク!$F$261:$F$276,ワーク!$G$261:$G$276)</f>
        <v>1/15</v>
      </c>
      <c r="AH58" s="64"/>
      <c r="AI58" s="2" t="s">
        <v>548</v>
      </c>
      <c r="AJ58" s="2" t="s">
        <v>548</v>
      </c>
      <c r="AK58" s="2" t="s">
        <v>548</v>
      </c>
      <c r="AL58" s="2" t="s">
        <v>548</v>
      </c>
      <c r="AM58" s="61" t="s">
        <v>548</v>
      </c>
    </row>
    <row r="59" spans="1:75">
      <c r="A59" s="1" t="s">
        <v>62</v>
      </c>
      <c r="B59" s="2" t="s">
        <v>117</v>
      </c>
      <c r="C59" s="2">
        <v>14592</v>
      </c>
      <c r="D59" s="2">
        <v>65</v>
      </c>
      <c r="E59" s="2">
        <v>62</v>
      </c>
      <c r="F59" s="10">
        <v>85</v>
      </c>
      <c r="G59" s="1" t="s">
        <v>48</v>
      </c>
      <c r="H59" s="2" t="str">
        <f>LOOKUP(LOOKUP(G59,ワーク!$D$3:$D$258,ワーク!$E$3:$E$258),ワーク!$A$3:$A$66,ワーク!$B$3:$B$66)</f>
        <v>1A 0F 0F 26 04 05 06 00</v>
      </c>
      <c r="I59" s="10" t="str">
        <f>LOOKUP(LOOKUP(G59,ワーク!$D$3:$D$258,ワーク!$F$3:$F$258),ワーク!$D$261:$D$264,ワーク!$E$261:$E$264)</f>
        <v>-</v>
      </c>
      <c r="J59" s="44" t="s">
        <v>346</v>
      </c>
      <c r="K59" s="47" t="str">
        <f t="shared" si="7"/>
        <v/>
      </c>
      <c r="L59" s="2" t="str">
        <f t="shared" si="8"/>
        <v/>
      </c>
      <c r="M59" s="2" t="str">
        <f t="shared" si="9"/>
        <v/>
      </c>
      <c r="N59" s="2" t="str">
        <f t="shared" si="10"/>
        <v/>
      </c>
      <c r="O59" s="2" t="str">
        <f t="shared" si="11"/>
        <v>◯</v>
      </c>
      <c r="P59" s="2" t="str">
        <f t="shared" si="12"/>
        <v>◯</v>
      </c>
      <c r="Q59" s="2" t="str">
        <f t="shared" si="13"/>
        <v>◯</v>
      </c>
      <c r="R59" s="44" t="s">
        <v>368</v>
      </c>
      <c r="S59" s="47" t="str">
        <f t="shared" si="20"/>
        <v/>
      </c>
      <c r="T59" s="2" t="str">
        <f t="shared" si="21"/>
        <v/>
      </c>
      <c r="U59" s="2" t="str">
        <f t="shared" si="22"/>
        <v/>
      </c>
      <c r="V59" s="2" t="str">
        <f t="shared" si="23"/>
        <v>◯</v>
      </c>
      <c r="W59" s="2" t="str">
        <f t="shared" si="24"/>
        <v/>
      </c>
      <c r="X59" s="2" t="str">
        <f t="shared" si="25"/>
        <v/>
      </c>
      <c r="Y59" s="2" t="str">
        <f t="shared" si="26"/>
        <v>◯</v>
      </c>
      <c r="Z59" s="10" t="str">
        <f t="shared" si="27"/>
        <v>◯</v>
      </c>
      <c r="AA59" s="52" t="str">
        <f t="shared" si="15"/>
        <v/>
      </c>
      <c r="AB59" s="58" t="s">
        <v>16</v>
      </c>
      <c r="AC59" s="2" t="str">
        <f t="shared" si="16"/>
        <v/>
      </c>
      <c r="AD59" s="2" t="str">
        <f t="shared" si="17"/>
        <v>◯</v>
      </c>
      <c r="AE59" s="2" t="str">
        <f t="shared" si="18"/>
        <v/>
      </c>
      <c r="AF59" s="61" t="str">
        <f t="shared" si="19"/>
        <v/>
      </c>
      <c r="AG59" s="52" t="str">
        <f>LOOKUP(LOOKUP(AB59,ワーク!$D$3:$D$258,ワーク!$G$3:$G$258),ワーク!$F$261:$F$276,ワーク!$G$261:$G$276)</f>
        <v>1/15</v>
      </c>
      <c r="AH59" s="64"/>
      <c r="AI59" s="2" t="s">
        <v>548</v>
      </c>
      <c r="AJ59" s="2" t="s">
        <v>548</v>
      </c>
      <c r="AK59" s="2" t="s">
        <v>548</v>
      </c>
      <c r="AL59" s="2" t="s">
        <v>548</v>
      </c>
      <c r="AM59" s="61" t="s">
        <v>548</v>
      </c>
    </row>
    <row r="60" spans="1:75">
      <c r="A60" s="1" t="s">
        <v>63</v>
      </c>
      <c r="B60" s="2" t="s">
        <v>118</v>
      </c>
      <c r="C60" s="2">
        <v>17408</v>
      </c>
      <c r="D60" s="2">
        <v>72</v>
      </c>
      <c r="E60" s="2">
        <v>64</v>
      </c>
      <c r="F60" s="10">
        <v>85</v>
      </c>
      <c r="G60" s="1" t="s">
        <v>48</v>
      </c>
      <c r="H60" s="2" t="str">
        <f>LOOKUP(LOOKUP(G60,ワーク!$D$3:$D$258,ワーク!$E$3:$E$258),ワーク!$A$3:$A$66,ワーク!$B$3:$B$66)</f>
        <v>1A 0F 0F 26 04 05 06 00</v>
      </c>
      <c r="I60" s="10" t="str">
        <f>LOOKUP(LOOKUP(G60,ワーク!$D$3:$D$258,ワーク!$F$3:$F$258),ワーク!$D$261:$D$264,ワーク!$E$261:$E$264)</f>
        <v>-</v>
      </c>
      <c r="J60" s="44" t="s">
        <v>354</v>
      </c>
      <c r="K60" s="47" t="str">
        <f t="shared" si="7"/>
        <v/>
      </c>
      <c r="L60" s="2" t="str">
        <f t="shared" si="8"/>
        <v/>
      </c>
      <c r="M60" s="2" t="str">
        <f t="shared" si="9"/>
        <v>◯</v>
      </c>
      <c r="N60" s="2" t="str">
        <f t="shared" si="10"/>
        <v/>
      </c>
      <c r="O60" s="2" t="str">
        <f t="shared" si="11"/>
        <v>◯</v>
      </c>
      <c r="P60" s="2" t="str">
        <f t="shared" si="12"/>
        <v>◯</v>
      </c>
      <c r="Q60" s="2" t="str">
        <f t="shared" si="13"/>
        <v>◯</v>
      </c>
      <c r="R60" s="44" t="s">
        <v>368</v>
      </c>
      <c r="S60" s="47" t="str">
        <f t="shared" si="20"/>
        <v/>
      </c>
      <c r="T60" s="2" t="str">
        <f t="shared" si="21"/>
        <v/>
      </c>
      <c r="U60" s="2" t="str">
        <f t="shared" si="22"/>
        <v/>
      </c>
      <c r="V60" s="2" t="str">
        <f t="shared" si="23"/>
        <v>◯</v>
      </c>
      <c r="W60" s="2" t="str">
        <f t="shared" si="24"/>
        <v/>
      </c>
      <c r="X60" s="2" t="str">
        <f t="shared" si="25"/>
        <v/>
      </c>
      <c r="Y60" s="2" t="str">
        <f t="shared" si="26"/>
        <v>◯</v>
      </c>
      <c r="Z60" s="10" t="str">
        <f t="shared" si="27"/>
        <v>◯</v>
      </c>
      <c r="AA60" s="52" t="str">
        <f t="shared" si="15"/>
        <v>◯</v>
      </c>
      <c r="AB60" s="58" t="s">
        <v>16</v>
      </c>
      <c r="AC60" s="2" t="str">
        <f t="shared" si="16"/>
        <v/>
      </c>
      <c r="AD60" s="2" t="str">
        <f t="shared" si="17"/>
        <v>◯</v>
      </c>
      <c r="AE60" s="2" t="str">
        <f t="shared" si="18"/>
        <v/>
      </c>
      <c r="AF60" s="61" t="str">
        <f t="shared" si="19"/>
        <v/>
      </c>
      <c r="AG60" s="52" t="str">
        <f>LOOKUP(LOOKUP(AB60,ワーク!$D$3:$D$258,ワーク!$G$3:$G$258),ワーク!$F$261:$F$276,ワーク!$G$261:$G$276)</f>
        <v>1/15</v>
      </c>
      <c r="AH60" s="64"/>
      <c r="AI60" s="2" t="s">
        <v>548</v>
      </c>
      <c r="AJ60" s="2" t="s">
        <v>548</v>
      </c>
      <c r="AK60" s="2" t="s">
        <v>548</v>
      </c>
      <c r="AL60" s="2" t="s">
        <v>548</v>
      </c>
      <c r="AM60" s="61" t="s">
        <v>548</v>
      </c>
    </row>
    <row r="61" spans="1:75">
      <c r="A61" s="1" t="s">
        <v>18</v>
      </c>
      <c r="B61" s="2" t="s">
        <v>119</v>
      </c>
      <c r="C61" s="2">
        <v>17920</v>
      </c>
      <c r="D61" s="2">
        <v>76</v>
      </c>
      <c r="E61" s="2">
        <v>68</v>
      </c>
      <c r="F61" s="10">
        <v>48</v>
      </c>
      <c r="G61" s="1" t="s">
        <v>49</v>
      </c>
      <c r="H61" s="2" t="str">
        <f>LOOKUP(LOOKUP(G61,ワーク!$D$3:$D$258,ワーク!$E$3:$E$258),ワーク!$A$3:$A$66,ワーク!$B$3:$B$66)</f>
        <v>11 10 10 03 26 05 06 00</v>
      </c>
      <c r="I61" s="10" t="str">
        <f>LOOKUP(LOOKUP(G61,ワーク!$D$3:$D$258,ワーク!$F$3:$F$258),ワーク!$D$261:$D$264,ワーク!$E$261:$E$264)</f>
        <v>-</v>
      </c>
      <c r="J61" s="44" t="s">
        <v>344</v>
      </c>
      <c r="K61" s="47" t="str">
        <f t="shared" si="7"/>
        <v/>
      </c>
      <c r="L61" s="2" t="str">
        <f t="shared" si="8"/>
        <v/>
      </c>
      <c r="M61" s="2" t="str">
        <f t="shared" si="9"/>
        <v/>
      </c>
      <c r="N61" s="2" t="str">
        <f t="shared" si="10"/>
        <v>◯</v>
      </c>
      <c r="O61" s="2" t="str">
        <f t="shared" si="11"/>
        <v>◯</v>
      </c>
      <c r="P61" s="2" t="str">
        <f t="shared" si="12"/>
        <v>◯</v>
      </c>
      <c r="Q61" s="2" t="str">
        <f t="shared" si="13"/>
        <v/>
      </c>
      <c r="R61" s="44" t="s">
        <v>368</v>
      </c>
      <c r="S61" s="47" t="str">
        <f t="shared" si="20"/>
        <v/>
      </c>
      <c r="T61" s="2" t="str">
        <f t="shared" si="21"/>
        <v/>
      </c>
      <c r="U61" s="2" t="str">
        <f t="shared" si="22"/>
        <v/>
      </c>
      <c r="V61" s="2" t="str">
        <f t="shared" si="23"/>
        <v>◯</v>
      </c>
      <c r="W61" s="2" t="str">
        <f t="shared" si="24"/>
        <v/>
      </c>
      <c r="X61" s="2" t="str">
        <f t="shared" si="25"/>
        <v/>
      </c>
      <c r="Y61" s="2" t="str">
        <f t="shared" si="26"/>
        <v>◯</v>
      </c>
      <c r="Z61" s="10" t="str">
        <f t="shared" si="27"/>
        <v>◯</v>
      </c>
      <c r="AA61" s="52" t="str">
        <f t="shared" si="15"/>
        <v/>
      </c>
      <c r="AB61" s="58" t="s">
        <v>15</v>
      </c>
      <c r="AC61" s="2" t="str">
        <f t="shared" si="16"/>
        <v/>
      </c>
      <c r="AD61" s="2" t="str">
        <f t="shared" si="17"/>
        <v>◯</v>
      </c>
      <c r="AE61" s="2" t="str">
        <f t="shared" si="18"/>
        <v/>
      </c>
      <c r="AF61" s="61" t="str">
        <f t="shared" si="19"/>
        <v/>
      </c>
      <c r="AG61" s="52" t="str">
        <f>LOOKUP(LOOKUP(AB61,ワーク!$D$3:$D$258,ワーク!$G$3:$G$258),ワーク!$F$261:$F$276,ワーク!$G$261:$G$276)</f>
        <v>1/14</v>
      </c>
      <c r="AH61" s="64"/>
      <c r="AI61" s="2" t="s">
        <v>548</v>
      </c>
      <c r="AJ61" s="2" t="s">
        <v>549</v>
      </c>
      <c r="AK61" s="2" t="s">
        <v>548</v>
      </c>
      <c r="AL61" s="2" t="s">
        <v>548</v>
      </c>
      <c r="AM61" s="61" t="s">
        <v>548</v>
      </c>
    </row>
    <row r="62" spans="1:75">
      <c r="A62" s="1" t="s">
        <v>19</v>
      </c>
      <c r="B62" s="2" t="s">
        <v>120</v>
      </c>
      <c r="C62" s="2">
        <v>4096</v>
      </c>
      <c r="D62" s="2">
        <v>11</v>
      </c>
      <c r="E62" s="2">
        <v>21</v>
      </c>
      <c r="F62" s="10">
        <v>64</v>
      </c>
      <c r="G62" s="1" t="s">
        <v>63</v>
      </c>
      <c r="H62" s="2" t="str">
        <f>LOOKUP(LOOKUP(G62,ワーク!$D$3:$D$258,ワーク!$E$3:$E$258),ワーク!$A$3:$A$66,ワーク!$B$3:$B$66)</f>
        <v>03 2A 05 06 0B 06 05 06</v>
      </c>
      <c r="I62" s="10" t="str">
        <f>LOOKUP(LOOKUP(G62,ワーク!$D$3:$D$258,ワーク!$F$3:$F$258),ワーク!$D$261:$D$264,ワーク!$E$261:$E$264)</f>
        <v>-</v>
      </c>
      <c r="J62" s="44" t="s">
        <v>350</v>
      </c>
      <c r="K62" s="47" t="str">
        <f t="shared" si="7"/>
        <v/>
      </c>
      <c r="L62" s="2" t="str">
        <f t="shared" si="8"/>
        <v/>
      </c>
      <c r="M62" s="2" t="str">
        <f t="shared" si="9"/>
        <v/>
      </c>
      <c r="N62" s="2" t="str">
        <f t="shared" si="10"/>
        <v/>
      </c>
      <c r="O62" s="2" t="str">
        <f t="shared" si="11"/>
        <v>◯</v>
      </c>
      <c r="P62" s="2" t="str">
        <f t="shared" si="12"/>
        <v>◯</v>
      </c>
      <c r="Q62" s="2" t="str">
        <f t="shared" si="13"/>
        <v>◯</v>
      </c>
      <c r="R62" s="44" t="s">
        <v>367</v>
      </c>
      <c r="S62" s="47" t="str">
        <f t="shared" si="20"/>
        <v/>
      </c>
      <c r="T62" s="2" t="str">
        <f t="shared" si="21"/>
        <v/>
      </c>
      <c r="U62" s="2" t="str">
        <f t="shared" si="22"/>
        <v/>
      </c>
      <c r="V62" s="2" t="str">
        <f t="shared" si="23"/>
        <v/>
      </c>
      <c r="W62" s="2" t="str">
        <f t="shared" si="24"/>
        <v/>
      </c>
      <c r="X62" s="2" t="str">
        <f t="shared" si="25"/>
        <v/>
      </c>
      <c r="Y62" s="2" t="str">
        <f t="shared" si="26"/>
        <v>◯</v>
      </c>
      <c r="Z62" s="10" t="str">
        <f t="shared" si="27"/>
        <v>◯</v>
      </c>
      <c r="AA62" s="52" t="str">
        <f t="shared" si="15"/>
        <v>◯</v>
      </c>
      <c r="AB62" s="58" t="s">
        <v>48</v>
      </c>
      <c r="AC62" s="2" t="str">
        <f t="shared" si="16"/>
        <v/>
      </c>
      <c r="AD62" s="2" t="str">
        <f t="shared" si="17"/>
        <v>◯</v>
      </c>
      <c r="AE62" s="2" t="str">
        <f t="shared" si="18"/>
        <v/>
      </c>
      <c r="AF62" s="61" t="str">
        <f t="shared" si="19"/>
        <v/>
      </c>
      <c r="AG62" s="52" t="str">
        <f>LOOKUP(LOOKUP(AB62,ワーク!$D$3:$D$258,ワーク!$G$3:$G$258),ワーク!$F$261:$F$276,ワーク!$G$261:$G$276)</f>
        <v>1/5</v>
      </c>
      <c r="AH62" s="64" t="s">
        <v>546</v>
      </c>
      <c r="AI62" s="2" t="s">
        <v>548</v>
      </c>
      <c r="AJ62" s="2" t="s">
        <v>548</v>
      </c>
      <c r="AK62" s="2" t="s">
        <v>548</v>
      </c>
      <c r="AL62" s="2" t="s">
        <v>548</v>
      </c>
      <c r="AM62" s="61" t="s">
        <v>548</v>
      </c>
    </row>
    <row r="63" spans="1:75">
      <c r="A63" s="1" t="s">
        <v>20</v>
      </c>
      <c r="B63" s="2" t="s">
        <v>121</v>
      </c>
      <c r="C63" s="2">
        <v>17408</v>
      </c>
      <c r="D63" s="2">
        <v>82</v>
      </c>
      <c r="E63" s="2">
        <v>72</v>
      </c>
      <c r="F63" s="10">
        <v>53</v>
      </c>
      <c r="G63" s="1" t="s">
        <v>50</v>
      </c>
      <c r="H63" s="2" t="str">
        <f>LOOKUP(LOOKUP(G63,ワーク!$D$3:$D$258,ワーク!$E$3:$E$258),ワーク!$A$3:$A$66,ワーク!$B$3:$B$66)</f>
        <v>16 30 0F 06 06 07 08 00</v>
      </c>
      <c r="I63" s="10" t="str">
        <f>LOOKUP(LOOKUP(G63,ワーク!$D$3:$D$258,ワーク!$F$3:$F$258),ワーク!$D$261:$D$264,ワーク!$E$261:$E$264)</f>
        <v>-</v>
      </c>
      <c r="J63" s="44" t="s">
        <v>56</v>
      </c>
      <c r="K63" s="47" t="str">
        <f t="shared" si="7"/>
        <v/>
      </c>
      <c r="L63" s="2" t="str">
        <f t="shared" si="8"/>
        <v>◯</v>
      </c>
      <c r="M63" s="2" t="str">
        <f t="shared" si="9"/>
        <v/>
      </c>
      <c r="N63" s="2" t="str">
        <f t="shared" si="10"/>
        <v/>
      </c>
      <c r="O63" s="2" t="str">
        <f t="shared" si="11"/>
        <v>◯</v>
      </c>
      <c r="P63" s="2" t="str">
        <f t="shared" si="12"/>
        <v>◯</v>
      </c>
      <c r="Q63" s="2" t="str">
        <f t="shared" si="13"/>
        <v/>
      </c>
      <c r="R63" s="44" t="s">
        <v>368</v>
      </c>
      <c r="S63" s="47" t="str">
        <f t="shared" si="20"/>
        <v/>
      </c>
      <c r="T63" s="2" t="str">
        <f t="shared" si="21"/>
        <v/>
      </c>
      <c r="U63" s="2" t="str">
        <f t="shared" si="22"/>
        <v/>
      </c>
      <c r="V63" s="2" t="str">
        <f t="shared" si="23"/>
        <v>◯</v>
      </c>
      <c r="W63" s="2" t="str">
        <f t="shared" si="24"/>
        <v/>
      </c>
      <c r="X63" s="2" t="str">
        <f t="shared" si="25"/>
        <v/>
      </c>
      <c r="Y63" s="2" t="str">
        <f t="shared" si="26"/>
        <v>◯</v>
      </c>
      <c r="Z63" s="10" t="str">
        <f t="shared" si="27"/>
        <v>◯</v>
      </c>
      <c r="AA63" s="52" t="str">
        <f t="shared" si="15"/>
        <v>◯</v>
      </c>
      <c r="AB63" s="58" t="s">
        <v>14</v>
      </c>
      <c r="AC63" s="2" t="str">
        <f t="shared" si="16"/>
        <v/>
      </c>
      <c r="AD63" s="2" t="str">
        <f t="shared" si="17"/>
        <v>◯</v>
      </c>
      <c r="AE63" s="2" t="str">
        <f t="shared" si="18"/>
        <v/>
      </c>
      <c r="AF63" s="61" t="str">
        <f t="shared" si="19"/>
        <v/>
      </c>
      <c r="AG63" s="52" t="str">
        <f>LOOKUP(LOOKUP(AB63,ワーク!$D$3:$D$258,ワーク!$G$3:$G$258),ワーク!$F$261:$F$276,ワーク!$G$261:$G$276)</f>
        <v>1/13</v>
      </c>
      <c r="AH63" s="64"/>
      <c r="AI63" s="2" t="s">
        <v>548</v>
      </c>
      <c r="AJ63" s="2" t="s">
        <v>548</v>
      </c>
      <c r="AK63" s="2" t="s">
        <v>548</v>
      </c>
      <c r="AL63" s="2" t="s">
        <v>549</v>
      </c>
      <c r="AM63" s="61" t="s">
        <v>549</v>
      </c>
    </row>
    <row r="64" spans="1:75">
      <c r="A64" s="1" t="s">
        <v>21</v>
      </c>
      <c r="B64" s="2" t="s">
        <v>122</v>
      </c>
      <c r="C64" s="2">
        <v>16384</v>
      </c>
      <c r="D64" s="2">
        <v>64</v>
      </c>
      <c r="E64" s="2">
        <v>255</v>
      </c>
      <c r="F64" s="10">
        <v>56</v>
      </c>
      <c r="G64" s="1" t="s">
        <v>21</v>
      </c>
      <c r="H64" s="2" t="str">
        <f>LOOKUP(LOOKUP(G64,ワーク!$D$3:$D$258,ワーク!$E$3:$E$258),ワーク!$A$3:$A$66,ワーク!$B$3:$B$66)</f>
        <v>17 18 19 37 37 14 15 16</v>
      </c>
      <c r="I64" s="10" t="str">
        <f>LOOKUP(LOOKUP(G64,ワーク!$D$3:$D$258,ワーク!$F$3:$F$258),ワーク!$D$261:$D$264,ワーク!$E$261:$E$264)</f>
        <v>-</v>
      </c>
      <c r="J64" s="44" t="s">
        <v>353</v>
      </c>
      <c r="K64" s="47" t="str">
        <f t="shared" si="7"/>
        <v/>
      </c>
      <c r="L64" s="2" t="str">
        <f t="shared" si="8"/>
        <v/>
      </c>
      <c r="M64" s="2" t="str">
        <f t="shared" si="9"/>
        <v/>
      </c>
      <c r="N64" s="2" t="str">
        <f t="shared" si="10"/>
        <v/>
      </c>
      <c r="O64" s="2" t="str">
        <f t="shared" si="11"/>
        <v/>
      </c>
      <c r="P64" s="2" t="str">
        <f t="shared" si="12"/>
        <v/>
      </c>
      <c r="Q64" s="2" t="str">
        <f t="shared" si="13"/>
        <v/>
      </c>
      <c r="R64" s="44" t="s">
        <v>353</v>
      </c>
      <c r="S64" s="47" t="str">
        <f t="shared" si="20"/>
        <v/>
      </c>
      <c r="T64" s="2" t="str">
        <f t="shared" si="21"/>
        <v/>
      </c>
      <c r="U64" s="2" t="str">
        <f t="shared" si="22"/>
        <v/>
      </c>
      <c r="V64" s="2" t="str">
        <f t="shared" si="23"/>
        <v/>
      </c>
      <c r="W64" s="2" t="str">
        <f t="shared" si="24"/>
        <v/>
      </c>
      <c r="X64" s="2" t="str">
        <f t="shared" si="25"/>
        <v/>
      </c>
      <c r="Y64" s="2" t="str">
        <f t="shared" si="26"/>
        <v/>
      </c>
      <c r="Z64" s="10" t="str">
        <f t="shared" si="27"/>
        <v>◯</v>
      </c>
      <c r="AA64" s="52" t="str">
        <f t="shared" si="15"/>
        <v/>
      </c>
      <c r="AB64" s="58" t="s">
        <v>17</v>
      </c>
      <c r="AC64" s="2" t="str">
        <f t="shared" si="16"/>
        <v/>
      </c>
      <c r="AD64" s="2" t="str">
        <f t="shared" si="17"/>
        <v>◯</v>
      </c>
      <c r="AE64" s="2" t="str">
        <f t="shared" si="18"/>
        <v/>
      </c>
      <c r="AF64" s="61" t="str">
        <f t="shared" si="19"/>
        <v/>
      </c>
      <c r="AG64" s="52" t="str">
        <f>LOOKUP(LOOKUP(AB64,ワーク!$D$3:$D$258,ワーク!$G$3:$G$258),ワーク!$F$261:$F$276,ワーク!$G$261:$G$276)</f>
        <v>0%</v>
      </c>
      <c r="AH64" s="64"/>
      <c r="AI64" s="2" t="s">
        <v>548</v>
      </c>
      <c r="AJ64" s="2" t="s">
        <v>548</v>
      </c>
      <c r="AK64" s="2" t="s">
        <v>548</v>
      </c>
      <c r="AL64" s="2" t="s">
        <v>548</v>
      </c>
      <c r="AM64" s="61" t="s">
        <v>548</v>
      </c>
    </row>
    <row r="65" spans="1:74">
      <c r="A65" s="1" t="s">
        <v>22</v>
      </c>
      <c r="B65" s="2" t="s">
        <v>123</v>
      </c>
      <c r="C65" s="2">
        <v>8192</v>
      </c>
      <c r="D65" s="2">
        <v>19</v>
      </c>
      <c r="E65" s="2">
        <v>34</v>
      </c>
      <c r="F65" s="10">
        <v>50</v>
      </c>
      <c r="G65" s="1" t="s">
        <v>39</v>
      </c>
      <c r="H65" s="2" t="str">
        <f>LOOKUP(LOOKUP(G65,ワーク!$D$3:$D$258,ワーク!$E$3:$E$258),ワーク!$A$3:$A$66,ワーク!$B$3:$B$66)</f>
        <v>03 2A 07 07 08 31 06 00</v>
      </c>
      <c r="I65" s="10" t="str">
        <f>LOOKUP(LOOKUP(G65,ワーク!$D$3:$D$258,ワーク!$F$3:$F$258),ワーク!$D$261:$D$264,ワーク!$E$261:$E$264)</f>
        <v>-</v>
      </c>
      <c r="J65" s="44" t="s">
        <v>342</v>
      </c>
      <c r="K65" s="47" t="str">
        <f t="shared" si="7"/>
        <v/>
      </c>
      <c r="L65" s="2" t="str">
        <f t="shared" si="8"/>
        <v/>
      </c>
      <c r="M65" s="2" t="str">
        <f t="shared" si="9"/>
        <v/>
      </c>
      <c r="N65" s="2" t="str">
        <f t="shared" si="10"/>
        <v>◯</v>
      </c>
      <c r="O65" s="2" t="str">
        <f t="shared" si="11"/>
        <v>◯</v>
      </c>
      <c r="P65" s="2" t="str">
        <f t="shared" si="12"/>
        <v>◯</v>
      </c>
      <c r="Q65" s="2" t="str">
        <f t="shared" si="13"/>
        <v>◯</v>
      </c>
      <c r="R65" s="44" t="s">
        <v>345</v>
      </c>
      <c r="S65" s="47" t="str">
        <f t="shared" si="20"/>
        <v/>
      </c>
      <c r="T65" s="2" t="str">
        <f t="shared" si="21"/>
        <v/>
      </c>
      <c r="U65" s="2" t="str">
        <f t="shared" si="22"/>
        <v/>
      </c>
      <c r="V65" s="2" t="str">
        <f t="shared" si="23"/>
        <v/>
      </c>
      <c r="W65" s="2" t="str">
        <f t="shared" si="24"/>
        <v/>
      </c>
      <c r="X65" s="2" t="str">
        <f t="shared" si="25"/>
        <v>◯</v>
      </c>
      <c r="Y65" s="2" t="str">
        <f t="shared" si="26"/>
        <v>◯</v>
      </c>
      <c r="Z65" s="10" t="str">
        <f t="shared" si="27"/>
        <v>◯</v>
      </c>
      <c r="AA65" s="52" t="str">
        <f t="shared" si="15"/>
        <v/>
      </c>
      <c r="AB65" s="58" t="s">
        <v>52</v>
      </c>
      <c r="AC65" s="2" t="str">
        <f t="shared" si="16"/>
        <v/>
      </c>
      <c r="AD65" s="2" t="str">
        <f t="shared" si="17"/>
        <v>◯</v>
      </c>
      <c r="AE65" s="2" t="str">
        <f t="shared" si="18"/>
        <v/>
      </c>
      <c r="AF65" s="61" t="str">
        <f t="shared" si="19"/>
        <v/>
      </c>
      <c r="AG65" s="52" t="str">
        <f>LOOKUP(LOOKUP(AB65,ワーク!$D$3:$D$258,ワーク!$G$3:$G$258),ワーク!$F$261:$F$276,ワーク!$G$261:$G$276)</f>
        <v>1/9</v>
      </c>
      <c r="AH65" s="64" t="s">
        <v>546</v>
      </c>
      <c r="AI65" s="2" t="s">
        <v>548</v>
      </c>
      <c r="AJ65" s="2" t="s">
        <v>548</v>
      </c>
      <c r="AK65" s="2" t="s">
        <v>548</v>
      </c>
      <c r="AL65" s="2" t="s">
        <v>548</v>
      </c>
      <c r="AM65" s="61" t="s">
        <v>548</v>
      </c>
    </row>
    <row r="66" spans="1:74" ht="14.25" thickBot="1">
      <c r="A66" s="37" t="s">
        <v>23</v>
      </c>
      <c r="B66" s="6" t="s">
        <v>124</v>
      </c>
      <c r="C66" s="6">
        <v>10240</v>
      </c>
      <c r="D66" s="6">
        <v>32</v>
      </c>
      <c r="E66" s="6">
        <v>22</v>
      </c>
      <c r="F66" s="33">
        <v>68</v>
      </c>
      <c r="G66" s="37" t="s">
        <v>44</v>
      </c>
      <c r="H66" s="6" t="str">
        <f>LOOKUP(LOOKUP(G66,ワーク!$D$3:$D$258,ワーク!$E$3:$E$258),ワーク!$A$3:$A$66,ワーク!$B$3:$B$66)</f>
        <v>1C 2A 07 31 0E 08 2D 30</v>
      </c>
      <c r="I66" s="33" t="str">
        <f>LOOKUP(LOOKUP(G66,ワーク!$D$3:$D$258,ワーク!$F$3:$F$258),ワーク!$D$261:$D$264,ワーク!$E$261:$E$264)</f>
        <v>-</v>
      </c>
      <c r="J66" s="45" t="s">
        <v>348</v>
      </c>
      <c r="K66" s="48" t="str">
        <f t="shared" si="7"/>
        <v/>
      </c>
      <c r="L66" s="6" t="str">
        <f t="shared" si="8"/>
        <v/>
      </c>
      <c r="M66" s="6" t="str">
        <f t="shared" si="9"/>
        <v/>
      </c>
      <c r="N66" s="6" t="str">
        <f t="shared" si="10"/>
        <v>◯</v>
      </c>
      <c r="O66" s="6" t="str">
        <f t="shared" si="11"/>
        <v>◯</v>
      </c>
      <c r="P66" s="6" t="str">
        <f t="shared" si="12"/>
        <v>◯</v>
      </c>
      <c r="Q66" s="6" t="str">
        <f t="shared" si="13"/>
        <v>◯</v>
      </c>
      <c r="R66" s="45" t="s">
        <v>345</v>
      </c>
      <c r="S66" s="48" t="str">
        <f t="shared" si="20"/>
        <v/>
      </c>
      <c r="T66" s="6" t="str">
        <f t="shared" si="21"/>
        <v/>
      </c>
      <c r="U66" s="6" t="str">
        <f t="shared" si="22"/>
        <v/>
      </c>
      <c r="V66" s="6" t="str">
        <f t="shared" si="23"/>
        <v/>
      </c>
      <c r="W66" s="6" t="str">
        <f t="shared" si="24"/>
        <v/>
      </c>
      <c r="X66" s="6" t="str">
        <f t="shared" si="25"/>
        <v>◯</v>
      </c>
      <c r="Y66" s="6" t="str">
        <f t="shared" si="26"/>
        <v>◯</v>
      </c>
      <c r="Z66" s="33" t="str">
        <f t="shared" si="27"/>
        <v>◯</v>
      </c>
      <c r="AA66" s="53" t="str">
        <f t="shared" si="15"/>
        <v>◯</v>
      </c>
      <c r="AB66" s="59" t="s">
        <v>50</v>
      </c>
      <c r="AC66" s="6" t="str">
        <f t="shared" si="16"/>
        <v/>
      </c>
      <c r="AD66" s="6" t="str">
        <f t="shared" si="17"/>
        <v>◯</v>
      </c>
      <c r="AE66" s="6" t="str">
        <f t="shared" si="18"/>
        <v/>
      </c>
      <c r="AF66" s="62" t="str">
        <f t="shared" si="19"/>
        <v/>
      </c>
      <c r="AG66" s="53" t="str">
        <f>LOOKUP(LOOKUP(AB66,ワーク!$D$3:$D$258,ワーク!$G$3:$G$258),ワーク!$F$261:$F$276,ワーク!$G$261:$G$276)</f>
        <v>1/7</v>
      </c>
      <c r="AH66" s="65"/>
      <c r="AI66" s="6" t="s">
        <v>548</v>
      </c>
      <c r="AJ66" s="6" t="s">
        <v>548</v>
      </c>
      <c r="AK66" s="6" t="s">
        <v>548</v>
      </c>
      <c r="AL66" s="6" t="s">
        <v>548</v>
      </c>
      <c r="AM66" s="62" t="s">
        <v>548</v>
      </c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</row>
    <row r="67" spans="1:74">
      <c r="A67" s="42" t="s">
        <v>159</v>
      </c>
      <c r="B67" s="39" t="s">
        <v>131</v>
      </c>
      <c r="C67" s="39">
        <v>61440</v>
      </c>
      <c r="D67" s="39">
        <v>84</v>
      </c>
      <c r="E67" s="39">
        <v>80</v>
      </c>
      <c r="F67" s="40">
        <v>80</v>
      </c>
      <c r="G67" s="38" t="s">
        <v>346</v>
      </c>
      <c r="H67" s="39" t="str">
        <f>LOOKUP(LOOKUP(G67,ワーク!$D$3:$D$258,ワーク!$E$3:$E$258),ワーク!$A$3:$A$66,ワーク!$B$3:$B$66)</f>
        <v>1D 1E 1F 20 21 27 23 3A</v>
      </c>
      <c r="I67" s="40" t="str">
        <f>LOOKUP(LOOKUP(G67,ワーク!$D$3:$D$258,ワーク!$F$3:$F$258),ワーク!$D$261:$D$264,ワーク!$E$261:$E$264)</f>
        <v>たいりょく4目盛り以下で全回復</v>
      </c>
      <c r="J67" s="46" t="s">
        <v>353</v>
      </c>
      <c r="K67" s="49" t="str">
        <f t="shared" si="7"/>
        <v/>
      </c>
      <c r="L67" s="39" t="str">
        <f t="shared" si="8"/>
        <v/>
      </c>
      <c r="M67" s="39" t="str">
        <f t="shared" si="9"/>
        <v/>
      </c>
      <c r="N67" s="39" t="str">
        <f t="shared" si="10"/>
        <v/>
      </c>
      <c r="O67" s="39" t="str">
        <f t="shared" si="11"/>
        <v/>
      </c>
      <c r="P67" s="39" t="str">
        <f t="shared" si="12"/>
        <v/>
      </c>
      <c r="Q67" s="39" t="str">
        <f t="shared" si="13"/>
        <v/>
      </c>
      <c r="R67" s="46" t="s">
        <v>353</v>
      </c>
      <c r="S67" s="49" t="str">
        <f t="shared" ref="S67:S98" si="28">IF(MOD(QUOTIENT(HEX2DEC(R67),1), 2)=1,"◯","")</f>
        <v/>
      </c>
      <c r="T67" s="39" t="str">
        <f t="shared" ref="T67:T98" si="29">IF(MOD(QUOTIENT(HEX2DEC(R67),2), 2)=1,"◯","")</f>
        <v/>
      </c>
      <c r="U67" s="39" t="str">
        <f t="shared" ref="U67:U98" si="30">IF(MOD(QUOTIENT(HEX2DEC(R67),4), 2)=1,"◯","")</f>
        <v/>
      </c>
      <c r="V67" s="39" t="str">
        <f t="shared" ref="V67:V98" si="31">IF(MOD(QUOTIENT(HEX2DEC(R67),8), 2)=1,"◯","")</f>
        <v/>
      </c>
      <c r="W67" s="39" t="str">
        <f t="shared" ref="W67:W98" si="32">IF(MOD(QUOTIENT(HEX2DEC(R67),16), 2)=1,"◯","")</f>
        <v/>
      </c>
      <c r="X67" s="39" t="str">
        <f t="shared" ref="X67:X98" si="33">IF(MOD(QUOTIENT(HEX2DEC(R67),32), 2)=1,"◯","")</f>
        <v/>
      </c>
      <c r="Y67" s="39" t="str">
        <f t="shared" ref="Y67:Y98" si="34">IF(MOD(QUOTIENT(HEX2DEC(R67),64), 2)=1,"◯","")</f>
        <v/>
      </c>
      <c r="Z67" s="40" t="str">
        <f t="shared" ref="Z67:Z98" si="35">IF(MOD(QUOTIENT(HEX2DEC(R67),128), 2)=1,"◯","")</f>
        <v>◯</v>
      </c>
      <c r="AA67" s="54" t="str">
        <f t="shared" si="15"/>
        <v/>
      </c>
      <c r="AB67" s="58" t="s">
        <v>27</v>
      </c>
      <c r="AC67" s="39" t="str">
        <f t="shared" si="16"/>
        <v/>
      </c>
      <c r="AD67" s="39" t="str">
        <f t="shared" si="17"/>
        <v/>
      </c>
      <c r="AE67" s="39" t="str">
        <f t="shared" si="18"/>
        <v/>
      </c>
      <c r="AF67" s="63" t="str">
        <f t="shared" si="19"/>
        <v/>
      </c>
      <c r="AG67" s="54" t="str">
        <f>LOOKUP(LOOKUP(AB67,ワーク!$D$3:$D$258,ワーク!$G$3:$G$258),ワーク!$F$261:$F$276,ワーク!$G$261:$G$276)</f>
        <v>1/4</v>
      </c>
      <c r="AH67" s="66"/>
      <c r="AI67" s="39" t="s">
        <v>548</v>
      </c>
      <c r="AJ67" s="39" t="s">
        <v>548</v>
      </c>
      <c r="AK67" s="39" t="s">
        <v>548</v>
      </c>
      <c r="AL67" s="39" t="s">
        <v>548</v>
      </c>
      <c r="AM67" s="63" t="s">
        <v>548</v>
      </c>
    </row>
    <row r="68" spans="1:74">
      <c r="A68" s="4" t="s">
        <v>160</v>
      </c>
      <c r="B68" s="2" t="s">
        <v>132</v>
      </c>
      <c r="C68" s="2">
        <v>61440</v>
      </c>
      <c r="D68" s="2">
        <v>136</v>
      </c>
      <c r="E68" s="2">
        <v>88</v>
      </c>
      <c r="F68" s="10">
        <v>72</v>
      </c>
      <c r="G68" s="1" t="s">
        <v>347</v>
      </c>
      <c r="H68" s="2" t="str">
        <f>LOOKUP(LOOKUP(G68,ワーク!$D$3:$D$258,ワーク!$E$3:$E$258),ワーク!$A$3:$A$66,ワーク!$B$3:$B$66)</f>
        <v>12 2A 2D 36 3A 31 34 10</v>
      </c>
      <c r="I68" s="10" t="str">
        <f>LOOKUP(LOOKUP(G68,ワーク!$D$3:$D$258,ワーク!$F$3:$F$258),ワーク!$D$261:$D$264,ワーク!$E$261:$E$264)</f>
        <v>たいりょく4目盛り以下で全回復</v>
      </c>
      <c r="J68" s="44" t="s">
        <v>353</v>
      </c>
      <c r="K68" s="47" t="str">
        <f t="shared" ref="K68:K98" si="36">IF(MOD(QUOTIENT(HEX2DEC(J68),1), 2)=1,"◯","")</f>
        <v/>
      </c>
      <c r="L68" s="2" t="str">
        <f t="shared" ref="L68:L98" si="37">IF(MOD(QUOTIENT(HEX2DEC(J68),2), 2)=1,"◯","")</f>
        <v/>
      </c>
      <c r="M68" s="2" t="str">
        <f t="shared" ref="M68:M98" si="38">IF(MOD(QUOTIENT(HEX2DEC(J68),4), 2)=1,"◯","")</f>
        <v/>
      </c>
      <c r="N68" s="2" t="str">
        <f t="shared" ref="N68:N98" si="39">IF(MOD(QUOTIENT(HEX2DEC(J68),8), 2)=1,"◯","")</f>
        <v/>
      </c>
      <c r="O68" s="2" t="str">
        <f t="shared" ref="O68:O98" si="40">IF(MOD(QUOTIENT(HEX2DEC(J68),16), 2)=1,"◯","")</f>
        <v/>
      </c>
      <c r="P68" s="2" t="str">
        <f t="shared" ref="P68:P98" si="41">IF(MOD(QUOTIENT(HEX2DEC(J68),32), 2)=1,"◯","")</f>
        <v/>
      </c>
      <c r="Q68" s="2" t="str">
        <f t="shared" ref="Q68:Q98" si="42">IF(MOD(QUOTIENT(HEX2DEC(J68),64), 2)=1,"◯","")</f>
        <v/>
      </c>
      <c r="R68" s="44" t="s">
        <v>24</v>
      </c>
      <c r="S68" s="47" t="str">
        <f t="shared" si="28"/>
        <v/>
      </c>
      <c r="T68" s="2" t="str">
        <f t="shared" si="29"/>
        <v/>
      </c>
      <c r="U68" s="2" t="str">
        <f t="shared" si="30"/>
        <v/>
      </c>
      <c r="V68" s="2" t="str">
        <f t="shared" si="31"/>
        <v/>
      </c>
      <c r="W68" s="2" t="str">
        <f t="shared" si="32"/>
        <v/>
      </c>
      <c r="X68" s="2" t="str">
        <f t="shared" si="33"/>
        <v/>
      </c>
      <c r="Y68" s="2" t="str">
        <f t="shared" si="34"/>
        <v/>
      </c>
      <c r="Z68" s="10" t="str">
        <f t="shared" si="35"/>
        <v/>
      </c>
      <c r="AA68" s="52" t="str">
        <f t="shared" ref="AA68:AA98" si="43">IF(MOD(QUOTIENT(HEX2DEC(J68),128), 2)=0,"◯","")</f>
        <v/>
      </c>
      <c r="AB68" s="58" t="s">
        <v>30</v>
      </c>
      <c r="AC68" s="2" t="str">
        <f t="shared" ref="AC68:AC98" si="44">IF(MOD(QUOTIENT(HEX2DEC(AB68),16), 2)=1,"◯","")</f>
        <v/>
      </c>
      <c r="AD68" s="2" t="str">
        <f t="shared" ref="AD68:AD98" si="45">IF(MOD(QUOTIENT(HEX2DEC(AB68),32), 2)=1,"◯","")</f>
        <v/>
      </c>
      <c r="AE68" s="2" t="str">
        <f t="shared" ref="AE68:AE98" si="46">IF(MOD(QUOTIENT(HEX2DEC(AB68),64), 2)=1,"◯","")</f>
        <v/>
      </c>
      <c r="AF68" s="61" t="str">
        <f t="shared" ref="AF68:AF98" si="47">IF(MOD(QUOTIENT(HEX2DEC(AB68),128), 2)=1,"◯","")</f>
        <v/>
      </c>
      <c r="AG68" s="52" t="str">
        <f>LOOKUP(LOOKUP(AB68,ワーク!$D$3:$D$258,ワーク!$G$3:$G$258),ワーク!$F$261:$F$276,ワーク!$G$261:$G$276)</f>
        <v>1/7</v>
      </c>
      <c r="AH68" s="64"/>
      <c r="AI68" s="2" t="s">
        <v>548</v>
      </c>
      <c r="AJ68" s="2" t="s">
        <v>548</v>
      </c>
      <c r="AK68" s="2" t="s">
        <v>548</v>
      </c>
      <c r="AL68" s="2" t="s">
        <v>548</v>
      </c>
      <c r="AM68" s="61" t="s">
        <v>548</v>
      </c>
    </row>
    <row r="69" spans="1:74">
      <c r="A69" s="4" t="s">
        <v>161</v>
      </c>
      <c r="B69" s="2" t="s">
        <v>133</v>
      </c>
      <c r="C69" s="2">
        <v>63488</v>
      </c>
      <c r="D69" s="2">
        <v>128</v>
      </c>
      <c r="E69" s="2">
        <v>96</v>
      </c>
      <c r="F69" s="10">
        <v>74</v>
      </c>
      <c r="G69" s="1" t="s">
        <v>377</v>
      </c>
      <c r="H69" s="2" t="str">
        <f>LOOKUP(LOOKUP(G69,ワーク!$D$3:$D$258,ワーク!$E$3:$E$258),ワーク!$A$3:$A$66,ワーク!$B$3:$B$66)</f>
        <v>14 2A 1D 1E 1F 20 21 16</v>
      </c>
      <c r="I69" s="10" t="str">
        <f>LOOKUP(LOOKUP(G69,ワーク!$D$3:$D$258,ワーク!$F$3:$F$258),ワーク!$D$261:$D$264,ワーク!$E$261:$E$264)</f>
        <v>たいりょく4目盛り以下で全回復</v>
      </c>
      <c r="J69" s="44" t="s">
        <v>353</v>
      </c>
      <c r="K69" s="47" t="str">
        <f t="shared" si="36"/>
        <v/>
      </c>
      <c r="L69" s="2" t="str">
        <f t="shared" si="37"/>
        <v/>
      </c>
      <c r="M69" s="2" t="str">
        <f t="shared" si="38"/>
        <v/>
      </c>
      <c r="N69" s="2" t="str">
        <f t="shared" si="39"/>
        <v/>
      </c>
      <c r="O69" s="2" t="str">
        <f t="shared" si="40"/>
        <v/>
      </c>
      <c r="P69" s="2" t="str">
        <f t="shared" si="41"/>
        <v/>
      </c>
      <c r="Q69" s="2" t="str">
        <f t="shared" si="42"/>
        <v/>
      </c>
      <c r="R69" s="44" t="s">
        <v>24</v>
      </c>
      <c r="S69" s="47" t="str">
        <f t="shared" si="28"/>
        <v/>
      </c>
      <c r="T69" s="2" t="str">
        <f t="shared" si="29"/>
        <v/>
      </c>
      <c r="U69" s="2" t="str">
        <f t="shared" si="30"/>
        <v/>
      </c>
      <c r="V69" s="2" t="str">
        <f t="shared" si="31"/>
        <v/>
      </c>
      <c r="W69" s="2" t="str">
        <f t="shared" si="32"/>
        <v/>
      </c>
      <c r="X69" s="2" t="str">
        <f t="shared" si="33"/>
        <v/>
      </c>
      <c r="Y69" s="2" t="str">
        <f t="shared" si="34"/>
        <v/>
      </c>
      <c r="Z69" s="10" t="str">
        <f t="shared" si="35"/>
        <v/>
      </c>
      <c r="AA69" s="52" t="str">
        <f t="shared" si="43"/>
        <v/>
      </c>
      <c r="AB69" s="58" t="s">
        <v>4</v>
      </c>
      <c r="AC69" s="2" t="str">
        <f t="shared" si="44"/>
        <v/>
      </c>
      <c r="AD69" s="2" t="str">
        <f t="shared" si="45"/>
        <v/>
      </c>
      <c r="AE69" s="2" t="str">
        <f t="shared" si="46"/>
        <v/>
      </c>
      <c r="AF69" s="61" t="str">
        <f t="shared" si="47"/>
        <v/>
      </c>
      <c r="AG69" s="52" t="str">
        <f>LOOKUP(LOOKUP(AB69,ワーク!$D$3:$D$258,ワーク!$G$3:$G$258),ワーク!$F$261:$F$276,ワーク!$G$261:$G$276)</f>
        <v>1/15</v>
      </c>
      <c r="AH69" s="64"/>
      <c r="AI69" s="2" t="s">
        <v>548</v>
      </c>
      <c r="AJ69" s="2" t="s">
        <v>548</v>
      </c>
      <c r="AK69" s="2" t="s">
        <v>548</v>
      </c>
      <c r="AL69" s="2" t="s">
        <v>548</v>
      </c>
      <c r="AM69" s="61" t="s">
        <v>548</v>
      </c>
    </row>
    <row r="70" spans="1:74">
      <c r="A70" s="4" t="s">
        <v>162</v>
      </c>
      <c r="B70" s="2" t="s">
        <v>134</v>
      </c>
      <c r="C70" s="2">
        <v>40960</v>
      </c>
      <c r="D70" s="2">
        <v>66</v>
      </c>
      <c r="E70" s="2">
        <v>48</v>
      </c>
      <c r="F70" s="10">
        <v>72</v>
      </c>
      <c r="G70" s="1" t="s">
        <v>378</v>
      </c>
      <c r="H70" s="2" t="str">
        <f>LOOKUP(LOOKUP(G70,ワーク!$D$3:$D$258,ワーク!$E$3:$E$258),ワーク!$A$3:$A$66,ワーク!$B$3:$B$66)</f>
        <v>1D 14 22 10 34 0A 12 2C</v>
      </c>
      <c r="I70" s="10" t="str">
        <f>LOOKUP(LOOKUP(G70,ワーク!$D$3:$D$258,ワーク!$F$3:$F$258),ワーク!$D$261:$D$264,ワーク!$E$261:$E$264)</f>
        <v>たいりょく4目盛り以下で全回復</v>
      </c>
      <c r="J70" s="44" t="s">
        <v>341</v>
      </c>
      <c r="K70" s="47" t="str">
        <f t="shared" si="36"/>
        <v/>
      </c>
      <c r="L70" s="2" t="str">
        <f t="shared" si="37"/>
        <v/>
      </c>
      <c r="M70" s="2" t="str">
        <f t="shared" si="38"/>
        <v>◯</v>
      </c>
      <c r="N70" s="2" t="str">
        <f t="shared" si="39"/>
        <v>◯</v>
      </c>
      <c r="O70" s="2" t="str">
        <f t="shared" si="40"/>
        <v>◯</v>
      </c>
      <c r="P70" s="2" t="str">
        <f t="shared" si="41"/>
        <v>◯</v>
      </c>
      <c r="Q70" s="2" t="str">
        <f t="shared" si="42"/>
        <v>◯</v>
      </c>
      <c r="R70" s="44" t="s">
        <v>353</v>
      </c>
      <c r="S70" s="47" t="str">
        <f t="shared" si="28"/>
        <v/>
      </c>
      <c r="T70" s="2" t="str">
        <f t="shared" si="29"/>
        <v/>
      </c>
      <c r="U70" s="2" t="str">
        <f t="shared" si="30"/>
        <v/>
      </c>
      <c r="V70" s="2" t="str">
        <f t="shared" si="31"/>
        <v/>
      </c>
      <c r="W70" s="2" t="str">
        <f t="shared" si="32"/>
        <v/>
      </c>
      <c r="X70" s="2" t="str">
        <f t="shared" si="33"/>
        <v/>
      </c>
      <c r="Y70" s="2" t="str">
        <f t="shared" si="34"/>
        <v/>
      </c>
      <c r="Z70" s="10" t="str">
        <f t="shared" si="35"/>
        <v>◯</v>
      </c>
      <c r="AA70" s="52" t="str">
        <f t="shared" si="43"/>
        <v>◯</v>
      </c>
      <c r="AB70" s="58" t="s">
        <v>31</v>
      </c>
      <c r="AC70" s="2" t="str">
        <f t="shared" si="44"/>
        <v/>
      </c>
      <c r="AD70" s="2" t="str">
        <f t="shared" si="45"/>
        <v/>
      </c>
      <c r="AE70" s="2" t="str">
        <f t="shared" si="46"/>
        <v/>
      </c>
      <c r="AF70" s="61" t="str">
        <f t="shared" si="47"/>
        <v/>
      </c>
      <c r="AG70" s="52" t="str">
        <f>LOOKUP(LOOKUP(AB70,ワーク!$D$3:$D$258,ワーク!$G$3:$G$258),ワーク!$F$261:$F$276,ワーク!$G$261:$G$276)</f>
        <v>1/8</v>
      </c>
      <c r="AH70" s="64"/>
      <c r="AI70" s="2" t="s">
        <v>548</v>
      </c>
      <c r="AJ70" s="2" t="s">
        <v>548</v>
      </c>
      <c r="AK70" s="2" t="s">
        <v>548</v>
      </c>
      <c r="AL70" s="2" t="s">
        <v>548</v>
      </c>
      <c r="AM70" s="61" t="s">
        <v>548</v>
      </c>
    </row>
    <row r="71" spans="1:74">
      <c r="A71" s="4" t="s">
        <v>163</v>
      </c>
      <c r="B71" s="2" t="s">
        <v>135</v>
      </c>
      <c r="C71" s="2">
        <v>46592</v>
      </c>
      <c r="D71" s="2">
        <v>72</v>
      </c>
      <c r="E71" s="2">
        <v>50</v>
      </c>
      <c r="F71" s="10">
        <v>72</v>
      </c>
      <c r="G71" s="1" t="s">
        <v>364</v>
      </c>
      <c r="H71" s="2" t="str">
        <f>LOOKUP(LOOKUP(G71,ワーク!$D$3:$D$258,ワーク!$E$3:$E$258),ワーク!$A$3:$A$66,ワーク!$B$3:$B$66)</f>
        <v>1C 1F 09 36 09 23 34 1F</v>
      </c>
      <c r="I71" s="10" t="str">
        <f>LOOKUP(LOOKUP(G71,ワーク!$D$3:$D$258,ワーク!$F$3:$F$258),ワーク!$D$261:$D$264,ワーク!$E$261:$E$264)</f>
        <v>たいりょく4目盛り以下で全回復</v>
      </c>
      <c r="J71" s="44" t="s">
        <v>12</v>
      </c>
      <c r="K71" s="47" t="str">
        <f t="shared" si="36"/>
        <v/>
      </c>
      <c r="L71" s="2" t="str">
        <f t="shared" si="37"/>
        <v>◯</v>
      </c>
      <c r="M71" s="2" t="str">
        <f t="shared" si="38"/>
        <v/>
      </c>
      <c r="N71" s="2" t="str">
        <f t="shared" si="39"/>
        <v>◯</v>
      </c>
      <c r="O71" s="2" t="str">
        <f t="shared" si="40"/>
        <v/>
      </c>
      <c r="P71" s="2" t="str">
        <f t="shared" si="41"/>
        <v>◯</v>
      </c>
      <c r="Q71" s="2" t="str">
        <f t="shared" si="42"/>
        <v/>
      </c>
      <c r="R71" s="44" t="s">
        <v>353</v>
      </c>
      <c r="S71" s="47" t="str">
        <f t="shared" si="28"/>
        <v/>
      </c>
      <c r="T71" s="2" t="str">
        <f t="shared" si="29"/>
        <v/>
      </c>
      <c r="U71" s="2" t="str">
        <f t="shared" si="30"/>
        <v/>
      </c>
      <c r="V71" s="2" t="str">
        <f t="shared" si="31"/>
        <v/>
      </c>
      <c r="W71" s="2" t="str">
        <f t="shared" si="32"/>
        <v/>
      </c>
      <c r="X71" s="2" t="str">
        <f t="shared" si="33"/>
        <v/>
      </c>
      <c r="Y71" s="2" t="str">
        <f t="shared" si="34"/>
        <v/>
      </c>
      <c r="Z71" s="10" t="str">
        <f t="shared" si="35"/>
        <v>◯</v>
      </c>
      <c r="AA71" s="52" t="str">
        <f t="shared" si="43"/>
        <v>◯</v>
      </c>
      <c r="AB71" s="58" t="s">
        <v>4</v>
      </c>
      <c r="AC71" s="2" t="str">
        <f t="shared" si="44"/>
        <v/>
      </c>
      <c r="AD71" s="2" t="str">
        <f t="shared" si="45"/>
        <v/>
      </c>
      <c r="AE71" s="2" t="str">
        <f t="shared" si="46"/>
        <v/>
      </c>
      <c r="AF71" s="61" t="str">
        <f t="shared" si="47"/>
        <v/>
      </c>
      <c r="AG71" s="52" t="str">
        <f>LOOKUP(LOOKUP(AB71,ワーク!$D$3:$D$258,ワーク!$G$3:$G$258),ワーク!$F$261:$F$276,ワーク!$G$261:$G$276)</f>
        <v>1/15</v>
      </c>
      <c r="AH71" s="64"/>
      <c r="AI71" s="2" t="s">
        <v>548</v>
      </c>
      <c r="AJ71" s="2" t="s">
        <v>548</v>
      </c>
      <c r="AK71" s="2" t="s">
        <v>548</v>
      </c>
      <c r="AL71" s="2" t="s">
        <v>548</v>
      </c>
      <c r="AM71" s="61" t="s">
        <v>548</v>
      </c>
    </row>
    <row r="72" spans="1:74">
      <c r="A72" s="4" t="s">
        <v>164</v>
      </c>
      <c r="B72" s="2" t="s">
        <v>136</v>
      </c>
      <c r="C72" s="2">
        <v>47104</v>
      </c>
      <c r="D72" s="2">
        <v>77</v>
      </c>
      <c r="E72" s="2">
        <v>52</v>
      </c>
      <c r="F72" s="10">
        <v>64</v>
      </c>
      <c r="G72" s="1" t="s">
        <v>379</v>
      </c>
      <c r="H72" s="2" t="str">
        <f>LOOKUP(LOOKUP(G72,ワーク!$D$3:$D$258,ワーク!$E$3:$E$258),ワーク!$A$3:$A$66,ワーク!$B$3:$B$66)</f>
        <v>21 27 18 0A 31 07 27 31</v>
      </c>
      <c r="I72" s="10" t="str">
        <f>LOOKUP(LOOKUP(G72,ワーク!$D$3:$D$258,ワーク!$F$3:$F$258),ワーク!$D$261:$D$264,ワーク!$E$261:$E$264)</f>
        <v>たいりょく4目盛り以下で全回復</v>
      </c>
      <c r="J72" s="44" t="s">
        <v>38</v>
      </c>
      <c r="K72" s="47" t="str">
        <f t="shared" si="36"/>
        <v/>
      </c>
      <c r="L72" s="2" t="str">
        <f t="shared" si="37"/>
        <v/>
      </c>
      <c r="M72" s="2" t="str">
        <f t="shared" si="38"/>
        <v>◯</v>
      </c>
      <c r="N72" s="2" t="str">
        <f t="shared" si="39"/>
        <v/>
      </c>
      <c r="O72" s="2" t="str">
        <f t="shared" si="40"/>
        <v>◯</v>
      </c>
      <c r="P72" s="2" t="str">
        <f t="shared" si="41"/>
        <v/>
      </c>
      <c r="Q72" s="2" t="str">
        <f t="shared" si="42"/>
        <v/>
      </c>
      <c r="R72" s="44" t="s">
        <v>353</v>
      </c>
      <c r="S72" s="47" t="str">
        <f t="shared" si="28"/>
        <v/>
      </c>
      <c r="T72" s="2" t="str">
        <f t="shared" si="29"/>
        <v/>
      </c>
      <c r="U72" s="2" t="str">
        <f t="shared" si="30"/>
        <v/>
      </c>
      <c r="V72" s="2" t="str">
        <f t="shared" si="31"/>
        <v/>
      </c>
      <c r="W72" s="2" t="str">
        <f t="shared" si="32"/>
        <v/>
      </c>
      <c r="X72" s="2" t="str">
        <f t="shared" si="33"/>
        <v/>
      </c>
      <c r="Y72" s="2" t="str">
        <f t="shared" si="34"/>
        <v/>
      </c>
      <c r="Z72" s="10" t="str">
        <f t="shared" si="35"/>
        <v>◯</v>
      </c>
      <c r="AA72" s="52" t="str">
        <f t="shared" si="43"/>
        <v>◯</v>
      </c>
      <c r="AB72" s="58" t="s">
        <v>31</v>
      </c>
      <c r="AC72" s="2" t="str">
        <f t="shared" si="44"/>
        <v/>
      </c>
      <c r="AD72" s="2" t="str">
        <f t="shared" si="45"/>
        <v/>
      </c>
      <c r="AE72" s="2" t="str">
        <f t="shared" si="46"/>
        <v/>
      </c>
      <c r="AF72" s="61" t="str">
        <f t="shared" si="47"/>
        <v/>
      </c>
      <c r="AG72" s="52" t="str">
        <f>LOOKUP(LOOKUP(AB72,ワーク!$D$3:$D$258,ワーク!$G$3:$G$258),ワーク!$F$261:$F$276,ワーク!$G$261:$G$276)</f>
        <v>1/8</v>
      </c>
      <c r="AH72" s="64" t="s">
        <v>546</v>
      </c>
      <c r="AI72" s="2" t="s">
        <v>548</v>
      </c>
      <c r="AJ72" s="2" t="s">
        <v>548</v>
      </c>
      <c r="AK72" s="2" t="s">
        <v>548</v>
      </c>
      <c r="AL72" s="2" t="s">
        <v>548</v>
      </c>
      <c r="AM72" s="61" t="s">
        <v>548</v>
      </c>
    </row>
    <row r="73" spans="1:74">
      <c r="A73" s="4" t="s">
        <v>165</v>
      </c>
      <c r="B73" s="2" t="s">
        <v>137</v>
      </c>
      <c r="C73" s="2">
        <v>49152</v>
      </c>
      <c r="D73" s="2">
        <v>80</v>
      </c>
      <c r="E73" s="2">
        <v>104</v>
      </c>
      <c r="F73" s="10">
        <v>72</v>
      </c>
      <c r="G73" s="1" t="s">
        <v>380</v>
      </c>
      <c r="H73" s="2" t="str">
        <f>LOOKUP(LOOKUP(G73,ワーク!$D$3:$D$258,ワーク!$E$3:$E$258),ワーク!$A$3:$A$66,ワーク!$B$3:$B$66)</f>
        <v>15 2A 35 31 36 34 1E 34</v>
      </c>
      <c r="I73" s="10" t="str">
        <f>LOOKUP(LOOKUP(G73,ワーク!$D$3:$D$258,ワーク!$F$3:$F$258),ワーク!$D$261:$D$264,ワーク!$E$261:$E$264)</f>
        <v>たいりょく4目盛り以下で全回復</v>
      </c>
      <c r="J73" s="44" t="s">
        <v>24</v>
      </c>
      <c r="K73" s="47" t="str">
        <f t="shared" si="36"/>
        <v/>
      </c>
      <c r="L73" s="2" t="str">
        <f t="shared" si="37"/>
        <v/>
      </c>
      <c r="M73" s="2" t="str">
        <f t="shared" si="38"/>
        <v/>
      </c>
      <c r="N73" s="2" t="str">
        <f t="shared" si="39"/>
        <v/>
      </c>
      <c r="O73" s="2" t="str">
        <f t="shared" si="40"/>
        <v/>
      </c>
      <c r="P73" s="2" t="str">
        <f t="shared" si="41"/>
        <v/>
      </c>
      <c r="Q73" s="2" t="str">
        <f t="shared" si="42"/>
        <v/>
      </c>
      <c r="R73" s="44" t="s">
        <v>353</v>
      </c>
      <c r="S73" s="47" t="str">
        <f t="shared" si="28"/>
        <v/>
      </c>
      <c r="T73" s="2" t="str">
        <f t="shared" si="29"/>
        <v/>
      </c>
      <c r="U73" s="2" t="str">
        <f t="shared" si="30"/>
        <v/>
      </c>
      <c r="V73" s="2" t="str">
        <f t="shared" si="31"/>
        <v/>
      </c>
      <c r="W73" s="2" t="str">
        <f t="shared" si="32"/>
        <v/>
      </c>
      <c r="X73" s="2" t="str">
        <f t="shared" si="33"/>
        <v/>
      </c>
      <c r="Y73" s="2" t="str">
        <f t="shared" si="34"/>
        <v/>
      </c>
      <c r="Z73" s="10" t="str">
        <f t="shared" si="35"/>
        <v>◯</v>
      </c>
      <c r="AA73" s="52" t="str">
        <f t="shared" si="43"/>
        <v>◯</v>
      </c>
      <c r="AB73" s="58" t="s">
        <v>3</v>
      </c>
      <c r="AC73" s="2" t="str">
        <f t="shared" si="44"/>
        <v/>
      </c>
      <c r="AD73" s="2" t="str">
        <f t="shared" si="45"/>
        <v/>
      </c>
      <c r="AE73" s="2" t="str">
        <f t="shared" si="46"/>
        <v/>
      </c>
      <c r="AF73" s="61" t="str">
        <f t="shared" si="47"/>
        <v/>
      </c>
      <c r="AG73" s="52" t="str">
        <f>LOOKUP(LOOKUP(AB73,ワーク!$D$3:$D$258,ワーク!$G$3:$G$258),ワーク!$F$261:$F$276,ワーク!$G$261:$G$276)</f>
        <v>1/14</v>
      </c>
      <c r="AH73" s="64"/>
      <c r="AI73" s="2" t="s">
        <v>548</v>
      </c>
      <c r="AJ73" s="2" t="s">
        <v>548</v>
      </c>
      <c r="AK73" s="2" t="s">
        <v>548</v>
      </c>
      <c r="AL73" s="2" t="s">
        <v>548</v>
      </c>
      <c r="AM73" s="61" t="s">
        <v>548</v>
      </c>
    </row>
    <row r="74" spans="1:74">
      <c r="A74" s="4" t="s">
        <v>166</v>
      </c>
      <c r="B74" s="2" t="s">
        <v>138</v>
      </c>
      <c r="C74" s="2">
        <v>53248</v>
      </c>
      <c r="D74" s="2">
        <v>80</v>
      </c>
      <c r="E74" s="2">
        <v>48</v>
      </c>
      <c r="F74" s="10">
        <v>64</v>
      </c>
      <c r="G74" s="1" t="s">
        <v>381</v>
      </c>
      <c r="H74" s="2" t="str">
        <f>LOOKUP(LOOKUP(G74,ワーク!$D$3:$D$258,ワーク!$E$3:$E$258),ワーク!$A$3:$A$66,ワーク!$B$3:$B$66)</f>
        <v>0E 2A 09 2C 22 31 3A 0F</v>
      </c>
      <c r="I74" s="10" t="str">
        <f>LOOKUP(LOOKUP(G74,ワーク!$D$3:$D$258,ワーク!$F$3:$F$258),ワーク!$D$261:$D$264,ワーク!$E$261:$E$264)</f>
        <v>たいりょく4目盛り以下で全回復</v>
      </c>
      <c r="J74" s="44" t="s">
        <v>346</v>
      </c>
      <c r="K74" s="47" t="str">
        <f t="shared" si="36"/>
        <v/>
      </c>
      <c r="L74" s="2" t="str">
        <f t="shared" si="37"/>
        <v/>
      </c>
      <c r="M74" s="2" t="str">
        <f t="shared" si="38"/>
        <v/>
      </c>
      <c r="N74" s="2" t="str">
        <f t="shared" si="39"/>
        <v/>
      </c>
      <c r="O74" s="2" t="str">
        <f t="shared" si="40"/>
        <v>◯</v>
      </c>
      <c r="P74" s="2" t="str">
        <f t="shared" si="41"/>
        <v>◯</v>
      </c>
      <c r="Q74" s="2" t="str">
        <f t="shared" si="42"/>
        <v>◯</v>
      </c>
      <c r="R74" s="44" t="s">
        <v>353</v>
      </c>
      <c r="S74" s="47" t="str">
        <f t="shared" si="28"/>
        <v/>
      </c>
      <c r="T74" s="2" t="str">
        <f t="shared" si="29"/>
        <v/>
      </c>
      <c r="U74" s="2" t="str">
        <f t="shared" si="30"/>
        <v/>
      </c>
      <c r="V74" s="2" t="str">
        <f t="shared" si="31"/>
        <v/>
      </c>
      <c r="W74" s="2" t="str">
        <f t="shared" si="32"/>
        <v/>
      </c>
      <c r="X74" s="2" t="str">
        <f t="shared" si="33"/>
        <v/>
      </c>
      <c r="Y74" s="2" t="str">
        <f t="shared" si="34"/>
        <v/>
      </c>
      <c r="Z74" s="10" t="str">
        <f t="shared" si="35"/>
        <v>◯</v>
      </c>
      <c r="AA74" s="52" t="str">
        <f t="shared" si="43"/>
        <v/>
      </c>
      <c r="AB74" s="58" t="s">
        <v>51</v>
      </c>
      <c r="AC74" s="2" t="str">
        <f t="shared" si="44"/>
        <v/>
      </c>
      <c r="AD74" s="2" t="str">
        <f t="shared" si="45"/>
        <v>◯</v>
      </c>
      <c r="AE74" s="2" t="str">
        <f t="shared" si="46"/>
        <v/>
      </c>
      <c r="AF74" s="61" t="str">
        <f t="shared" si="47"/>
        <v/>
      </c>
      <c r="AG74" s="52" t="str">
        <f>LOOKUP(LOOKUP(AB74,ワーク!$D$3:$D$258,ワーク!$G$3:$G$258),ワーク!$F$261:$F$276,ワーク!$G$261:$G$276)</f>
        <v>1/8</v>
      </c>
      <c r="AH74" s="64"/>
      <c r="AI74" s="2" t="s">
        <v>548</v>
      </c>
      <c r="AJ74" s="2" t="s">
        <v>548</v>
      </c>
      <c r="AK74" s="2" t="s">
        <v>548</v>
      </c>
      <c r="AL74" s="2" t="s">
        <v>548</v>
      </c>
      <c r="AM74" s="61" t="s">
        <v>548</v>
      </c>
    </row>
    <row r="75" spans="1:74">
      <c r="A75" s="4" t="s">
        <v>167</v>
      </c>
      <c r="B75" s="2" t="s">
        <v>139</v>
      </c>
      <c r="C75" s="2">
        <v>1536</v>
      </c>
      <c r="D75" s="2">
        <v>3</v>
      </c>
      <c r="E75" s="2">
        <v>2</v>
      </c>
      <c r="F75" s="10">
        <v>64</v>
      </c>
      <c r="G75" s="1" t="s">
        <v>38</v>
      </c>
      <c r="H75" s="2" t="str">
        <f>LOOKUP(LOOKUP(G75,ワーク!$D$3:$D$258,ワーク!$E$3:$E$258),ワーク!$A$3:$A$66,ワーク!$B$3:$B$66)</f>
        <v>19 30 0B 23 30 00 00 00</v>
      </c>
      <c r="I75" s="10" t="str">
        <f>LOOKUP(LOOKUP(G75,ワーク!$D$3:$D$258,ワーク!$F$3:$F$258),ワーク!$D$261:$D$264,ワーク!$E$261:$E$264)</f>
        <v>-</v>
      </c>
      <c r="J75" s="44" t="s">
        <v>341</v>
      </c>
      <c r="K75" s="47" t="str">
        <f t="shared" si="36"/>
        <v/>
      </c>
      <c r="L75" s="2" t="str">
        <f t="shared" si="37"/>
        <v/>
      </c>
      <c r="M75" s="2" t="str">
        <f t="shared" si="38"/>
        <v>◯</v>
      </c>
      <c r="N75" s="2" t="str">
        <f t="shared" si="39"/>
        <v>◯</v>
      </c>
      <c r="O75" s="2" t="str">
        <f t="shared" si="40"/>
        <v>◯</v>
      </c>
      <c r="P75" s="2" t="str">
        <f t="shared" si="41"/>
        <v>◯</v>
      </c>
      <c r="Q75" s="2" t="str">
        <f t="shared" si="42"/>
        <v>◯</v>
      </c>
      <c r="R75" s="44" t="s">
        <v>24</v>
      </c>
      <c r="S75" s="47" t="str">
        <f t="shared" si="28"/>
        <v/>
      </c>
      <c r="T75" s="2" t="str">
        <f t="shared" si="29"/>
        <v/>
      </c>
      <c r="U75" s="2" t="str">
        <f t="shared" si="30"/>
        <v/>
      </c>
      <c r="V75" s="2" t="str">
        <f t="shared" si="31"/>
        <v/>
      </c>
      <c r="W75" s="2" t="str">
        <f t="shared" si="32"/>
        <v/>
      </c>
      <c r="X75" s="2" t="str">
        <f t="shared" si="33"/>
        <v/>
      </c>
      <c r="Y75" s="2" t="str">
        <f t="shared" si="34"/>
        <v/>
      </c>
      <c r="Z75" s="10" t="str">
        <f t="shared" si="35"/>
        <v/>
      </c>
      <c r="AA75" s="52" t="str">
        <f t="shared" si="43"/>
        <v>◯</v>
      </c>
      <c r="AB75" s="58" t="s">
        <v>16</v>
      </c>
      <c r="AC75" s="2" t="str">
        <f t="shared" si="44"/>
        <v/>
      </c>
      <c r="AD75" s="2" t="str">
        <f t="shared" si="45"/>
        <v>◯</v>
      </c>
      <c r="AE75" s="2" t="str">
        <f t="shared" si="46"/>
        <v/>
      </c>
      <c r="AF75" s="61" t="str">
        <f t="shared" si="47"/>
        <v/>
      </c>
      <c r="AG75" s="52" t="str">
        <f>LOOKUP(LOOKUP(AB75,ワーク!$D$3:$D$258,ワーク!$G$3:$G$258),ワーク!$F$261:$F$276,ワーク!$G$261:$G$276)</f>
        <v>1/15</v>
      </c>
      <c r="AH75" s="64" t="s">
        <v>546</v>
      </c>
      <c r="AI75" s="2" t="s">
        <v>548</v>
      </c>
      <c r="AJ75" s="2" t="s">
        <v>548</v>
      </c>
      <c r="AK75" s="2" t="s">
        <v>548</v>
      </c>
      <c r="AL75" s="2" t="s">
        <v>548</v>
      </c>
      <c r="AM75" s="61" t="s">
        <v>548</v>
      </c>
    </row>
    <row r="76" spans="1:74">
      <c r="A76" s="4" t="s">
        <v>168</v>
      </c>
      <c r="B76" s="2" t="s">
        <v>140</v>
      </c>
      <c r="C76" s="2">
        <v>9472</v>
      </c>
      <c r="D76" s="2">
        <v>32</v>
      </c>
      <c r="E76" s="2">
        <v>24</v>
      </c>
      <c r="F76" s="10">
        <v>64</v>
      </c>
      <c r="G76" s="1" t="s">
        <v>58</v>
      </c>
      <c r="H76" s="2" t="str">
        <f>LOOKUP(LOOKUP(G76,ワーク!$D$3:$D$258,ワーク!$E$3:$E$258),ワーク!$A$3:$A$66,ワーク!$B$3:$B$66)</f>
        <v>18 2A 17 35 36 18 35 36</v>
      </c>
      <c r="I76" s="10" t="str">
        <f>LOOKUP(LOOKUP(G76,ワーク!$D$3:$D$258,ワーク!$F$3:$F$258),ワーク!$D$261:$D$264,ワーク!$E$261:$E$264)</f>
        <v>-</v>
      </c>
      <c r="J76" s="44" t="s">
        <v>346</v>
      </c>
      <c r="K76" s="47" t="str">
        <f t="shared" si="36"/>
        <v/>
      </c>
      <c r="L76" s="2" t="str">
        <f t="shared" si="37"/>
        <v/>
      </c>
      <c r="M76" s="2" t="str">
        <f t="shared" si="38"/>
        <v/>
      </c>
      <c r="N76" s="2" t="str">
        <f t="shared" si="39"/>
        <v/>
      </c>
      <c r="O76" s="2" t="str">
        <f t="shared" si="40"/>
        <v>◯</v>
      </c>
      <c r="P76" s="2" t="str">
        <f t="shared" si="41"/>
        <v>◯</v>
      </c>
      <c r="Q76" s="2" t="str">
        <f t="shared" si="42"/>
        <v>◯</v>
      </c>
      <c r="R76" s="44" t="s">
        <v>342</v>
      </c>
      <c r="S76" s="47" t="str">
        <f t="shared" si="28"/>
        <v/>
      </c>
      <c r="T76" s="2" t="str">
        <f t="shared" si="29"/>
        <v/>
      </c>
      <c r="U76" s="2" t="str">
        <f t="shared" si="30"/>
        <v/>
      </c>
      <c r="V76" s="2" t="str">
        <f t="shared" si="31"/>
        <v>◯</v>
      </c>
      <c r="W76" s="2" t="str">
        <f t="shared" si="32"/>
        <v>◯</v>
      </c>
      <c r="X76" s="2" t="str">
        <f t="shared" si="33"/>
        <v>◯</v>
      </c>
      <c r="Y76" s="2" t="str">
        <f t="shared" si="34"/>
        <v>◯</v>
      </c>
      <c r="Z76" s="10" t="str">
        <f t="shared" si="35"/>
        <v>◯</v>
      </c>
      <c r="AA76" s="52" t="str">
        <f t="shared" si="43"/>
        <v/>
      </c>
      <c r="AB76" s="58" t="s">
        <v>51</v>
      </c>
      <c r="AC76" s="2" t="str">
        <f t="shared" si="44"/>
        <v/>
      </c>
      <c r="AD76" s="2" t="str">
        <f t="shared" si="45"/>
        <v>◯</v>
      </c>
      <c r="AE76" s="2" t="str">
        <f t="shared" si="46"/>
        <v/>
      </c>
      <c r="AF76" s="61" t="str">
        <f t="shared" si="47"/>
        <v/>
      </c>
      <c r="AG76" s="52" t="str">
        <f>LOOKUP(LOOKUP(AB76,ワーク!$D$3:$D$258,ワーク!$G$3:$G$258),ワーク!$F$261:$F$276,ワーク!$G$261:$G$276)</f>
        <v>1/8</v>
      </c>
      <c r="AH76" s="64"/>
      <c r="AI76" s="2" t="s">
        <v>548</v>
      </c>
      <c r="AJ76" s="2" t="s">
        <v>548</v>
      </c>
      <c r="AK76" s="2" t="s">
        <v>548</v>
      </c>
      <c r="AL76" s="2" t="s">
        <v>548</v>
      </c>
      <c r="AM76" s="61" t="s">
        <v>548</v>
      </c>
    </row>
    <row r="77" spans="1:74">
      <c r="A77" s="4" t="s">
        <v>169</v>
      </c>
      <c r="B77" s="2" t="s">
        <v>141</v>
      </c>
      <c r="C77" s="2">
        <v>1024</v>
      </c>
      <c r="D77" s="2">
        <v>2</v>
      </c>
      <c r="E77" s="2">
        <v>1</v>
      </c>
      <c r="F77" s="10">
        <v>72</v>
      </c>
      <c r="G77" s="1" t="s">
        <v>57</v>
      </c>
      <c r="H77" s="2" t="str">
        <f>LOOKUP(LOOKUP(G77,ワーク!$D$3:$D$258,ワーク!$E$3:$E$258),ワーク!$A$3:$A$66,ワーク!$B$3:$B$66)</f>
        <v>14 34 33 22 18 22 33 34</v>
      </c>
      <c r="I77" s="10" t="str">
        <f>LOOKUP(LOOKUP(G77,ワーク!$D$3:$D$258,ワーク!$F$3:$F$258),ワーク!$D$261:$D$264,ワーク!$E$261:$E$264)</f>
        <v>-</v>
      </c>
      <c r="J77" s="44" t="s">
        <v>347</v>
      </c>
      <c r="K77" s="47" t="str">
        <f t="shared" si="36"/>
        <v/>
      </c>
      <c r="L77" s="2" t="str">
        <f t="shared" si="37"/>
        <v>◯</v>
      </c>
      <c r="M77" s="2" t="str">
        <f t="shared" si="38"/>
        <v>◯</v>
      </c>
      <c r="N77" s="2" t="str">
        <f t="shared" si="39"/>
        <v>◯</v>
      </c>
      <c r="O77" s="2" t="str">
        <f t="shared" si="40"/>
        <v>◯</v>
      </c>
      <c r="P77" s="2" t="str">
        <f t="shared" si="41"/>
        <v>◯</v>
      </c>
      <c r="Q77" s="2" t="str">
        <f t="shared" si="42"/>
        <v>◯</v>
      </c>
      <c r="R77" s="44" t="s">
        <v>342</v>
      </c>
      <c r="S77" s="47" t="str">
        <f t="shared" si="28"/>
        <v/>
      </c>
      <c r="T77" s="2" t="str">
        <f t="shared" si="29"/>
        <v/>
      </c>
      <c r="U77" s="2" t="str">
        <f t="shared" si="30"/>
        <v/>
      </c>
      <c r="V77" s="2" t="str">
        <f t="shared" si="31"/>
        <v>◯</v>
      </c>
      <c r="W77" s="2" t="str">
        <f t="shared" si="32"/>
        <v>◯</v>
      </c>
      <c r="X77" s="2" t="str">
        <f t="shared" si="33"/>
        <v>◯</v>
      </c>
      <c r="Y77" s="2" t="str">
        <f t="shared" si="34"/>
        <v>◯</v>
      </c>
      <c r="Z77" s="10" t="str">
        <f t="shared" si="35"/>
        <v>◯</v>
      </c>
      <c r="AA77" s="52" t="str">
        <f t="shared" si="43"/>
        <v/>
      </c>
      <c r="AB77" s="58" t="s">
        <v>45</v>
      </c>
      <c r="AC77" s="2" t="str">
        <f t="shared" si="44"/>
        <v/>
      </c>
      <c r="AD77" s="2" t="str">
        <f t="shared" si="45"/>
        <v>◯</v>
      </c>
      <c r="AE77" s="2" t="str">
        <f t="shared" si="46"/>
        <v/>
      </c>
      <c r="AF77" s="61" t="str">
        <f t="shared" si="47"/>
        <v/>
      </c>
      <c r="AG77" s="52" t="str">
        <f>LOOKUP(LOOKUP(AB77,ワーク!$D$3:$D$258,ワーク!$G$3:$G$258),ワーク!$F$261:$F$276,ワーク!$G$261:$G$276)</f>
        <v>1/2</v>
      </c>
      <c r="AH77" s="64"/>
      <c r="AI77" s="2" t="s">
        <v>548</v>
      </c>
      <c r="AJ77" s="2" t="s">
        <v>548</v>
      </c>
      <c r="AK77" s="2" t="s">
        <v>548</v>
      </c>
      <c r="AL77" s="2" t="s">
        <v>548</v>
      </c>
      <c r="AM77" s="61" t="s">
        <v>548</v>
      </c>
    </row>
    <row r="78" spans="1:74">
      <c r="A78" s="4" t="s">
        <v>130</v>
      </c>
      <c r="B78" s="2" t="s">
        <v>142</v>
      </c>
      <c r="C78" s="2">
        <v>20480</v>
      </c>
      <c r="D78" s="2">
        <v>85</v>
      </c>
      <c r="E78" s="2">
        <v>85</v>
      </c>
      <c r="F78" s="10">
        <v>24</v>
      </c>
      <c r="G78" s="1" t="s">
        <v>7</v>
      </c>
      <c r="H78" s="2" t="str">
        <f>LOOKUP(LOOKUP(G78,ワーク!$D$3:$D$258,ワーク!$E$3:$E$258),ワーク!$A$3:$A$66,ワーク!$B$3:$B$66)</f>
        <v>0B 2A 19 0B 30 0B 19 0B</v>
      </c>
      <c r="I78" s="10" t="str">
        <f>LOOKUP(LOOKUP(G78,ワーク!$D$3:$D$258,ワーク!$F$3:$F$258),ワーク!$D$261:$D$264,ワーク!$E$261:$E$264)</f>
        <v>-</v>
      </c>
      <c r="J78" s="44" t="s">
        <v>350</v>
      </c>
      <c r="K78" s="47" t="str">
        <f t="shared" si="36"/>
        <v/>
      </c>
      <c r="L78" s="2" t="str">
        <f t="shared" si="37"/>
        <v/>
      </c>
      <c r="M78" s="2" t="str">
        <f t="shared" si="38"/>
        <v/>
      </c>
      <c r="N78" s="2" t="str">
        <f t="shared" si="39"/>
        <v/>
      </c>
      <c r="O78" s="2" t="str">
        <f t="shared" si="40"/>
        <v>◯</v>
      </c>
      <c r="P78" s="2" t="str">
        <f t="shared" si="41"/>
        <v>◯</v>
      </c>
      <c r="Q78" s="2" t="str">
        <f t="shared" si="42"/>
        <v>◯</v>
      </c>
      <c r="R78" s="44" t="s">
        <v>353</v>
      </c>
      <c r="S78" s="47" t="str">
        <f t="shared" si="28"/>
        <v/>
      </c>
      <c r="T78" s="2" t="str">
        <f t="shared" si="29"/>
        <v/>
      </c>
      <c r="U78" s="2" t="str">
        <f t="shared" si="30"/>
        <v/>
      </c>
      <c r="V78" s="2" t="str">
        <f t="shared" si="31"/>
        <v/>
      </c>
      <c r="W78" s="2" t="str">
        <f t="shared" si="32"/>
        <v/>
      </c>
      <c r="X78" s="2" t="str">
        <f t="shared" si="33"/>
        <v/>
      </c>
      <c r="Y78" s="2" t="str">
        <f t="shared" si="34"/>
        <v/>
      </c>
      <c r="Z78" s="10" t="str">
        <f t="shared" si="35"/>
        <v>◯</v>
      </c>
      <c r="AA78" s="52" t="str">
        <f t="shared" si="43"/>
        <v>◯</v>
      </c>
      <c r="AB78" s="58" t="s">
        <v>51</v>
      </c>
      <c r="AC78" s="2" t="str">
        <f t="shared" si="44"/>
        <v/>
      </c>
      <c r="AD78" s="2" t="str">
        <f t="shared" si="45"/>
        <v>◯</v>
      </c>
      <c r="AE78" s="2" t="str">
        <f t="shared" si="46"/>
        <v/>
      </c>
      <c r="AF78" s="61" t="str">
        <f t="shared" si="47"/>
        <v/>
      </c>
      <c r="AG78" s="52" t="str">
        <f>LOOKUP(LOOKUP(AB78,ワーク!$D$3:$D$258,ワーク!$G$3:$G$258),ワーク!$F$261:$F$276,ワーク!$G$261:$G$276)</f>
        <v>1/8</v>
      </c>
      <c r="AH78" s="64" t="s">
        <v>546</v>
      </c>
      <c r="AI78" s="2" t="s">
        <v>548</v>
      </c>
      <c r="AJ78" s="2" t="s">
        <v>548</v>
      </c>
      <c r="AK78" s="2" t="s">
        <v>548</v>
      </c>
      <c r="AL78" s="2" t="s">
        <v>548</v>
      </c>
      <c r="AM78" s="61" t="s">
        <v>548</v>
      </c>
    </row>
    <row r="79" spans="1:74">
      <c r="A79" s="4" t="s">
        <v>129</v>
      </c>
      <c r="B79" s="2" t="s">
        <v>143</v>
      </c>
      <c r="C79" s="2">
        <v>18432</v>
      </c>
      <c r="D79" s="2">
        <v>54</v>
      </c>
      <c r="E79" s="2">
        <v>53</v>
      </c>
      <c r="F79" s="10">
        <v>64</v>
      </c>
      <c r="G79" s="1" t="s">
        <v>45</v>
      </c>
      <c r="H79" s="2" t="str">
        <f>LOOKUP(LOOKUP(G79,ワーク!$D$3:$D$258,ワーク!$E$3:$E$258),ワーク!$A$3:$A$66,ワーク!$B$3:$B$66)</f>
        <v>14 0F 34 1A 0F 0A 05 00</v>
      </c>
      <c r="I79" s="10" t="str">
        <f>LOOKUP(LOOKUP(G79,ワーク!$D$3:$D$258,ワーク!$F$3:$F$258),ワーク!$D$261:$D$264,ワーク!$E$261:$E$264)</f>
        <v>-</v>
      </c>
      <c r="J79" s="44" t="s">
        <v>173</v>
      </c>
      <c r="K79" s="47" t="str">
        <f t="shared" si="36"/>
        <v/>
      </c>
      <c r="L79" s="2" t="str">
        <f t="shared" si="37"/>
        <v/>
      </c>
      <c r="M79" s="2" t="str">
        <f t="shared" si="38"/>
        <v/>
      </c>
      <c r="N79" s="2" t="str">
        <f t="shared" si="39"/>
        <v/>
      </c>
      <c r="O79" s="2" t="str">
        <f t="shared" si="40"/>
        <v>◯</v>
      </c>
      <c r="P79" s="2" t="str">
        <f t="shared" si="41"/>
        <v/>
      </c>
      <c r="Q79" s="2" t="str">
        <f t="shared" si="42"/>
        <v>◯</v>
      </c>
      <c r="R79" s="44" t="s">
        <v>353</v>
      </c>
      <c r="S79" s="47" t="str">
        <f t="shared" si="28"/>
        <v/>
      </c>
      <c r="T79" s="2" t="str">
        <f t="shared" si="29"/>
        <v/>
      </c>
      <c r="U79" s="2" t="str">
        <f t="shared" si="30"/>
        <v/>
      </c>
      <c r="V79" s="2" t="str">
        <f t="shared" si="31"/>
        <v/>
      </c>
      <c r="W79" s="2" t="str">
        <f t="shared" si="32"/>
        <v/>
      </c>
      <c r="X79" s="2" t="str">
        <f t="shared" si="33"/>
        <v/>
      </c>
      <c r="Y79" s="2" t="str">
        <f t="shared" si="34"/>
        <v/>
      </c>
      <c r="Z79" s="10" t="str">
        <f t="shared" si="35"/>
        <v>◯</v>
      </c>
      <c r="AA79" s="52" t="str">
        <f t="shared" si="43"/>
        <v>◯</v>
      </c>
      <c r="AB79" s="58" t="s">
        <v>49</v>
      </c>
      <c r="AC79" s="2" t="str">
        <f t="shared" si="44"/>
        <v/>
      </c>
      <c r="AD79" s="2" t="str">
        <f t="shared" si="45"/>
        <v>◯</v>
      </c>
      <c r="AE79" s="2" t="str">
        <f t="shared" si="46"/>
        <v/>
      </c>
      <c r="AF79" s="61" t="str">
        <f t="shared" si="47"/>
        <v/>
      </c>
      <c r="AG79" s="52" t="str">
        <f>LOOKUP(LOOKUP(AB79,ワーク!$D$3:$D$258,ワーク!$G$3:$G$258),ワーク!$F$261:$F$276,ワーク!$G$261:$G$276)</f>
        <v>1/6</v>
      </c>
      <c r="AH79" s="64"/>
      <c r="AI79" s="2" t="s">
        <v>548</v>
      </c>
      <c r="AJ79" s="2" t="s">
        <v>548</v>
      </c>
      <c r="AK79" s="2" t="s">
        <v>548</v>
      </c>
      <c r="AL79" s="2" t="s">
        <v>548</v>
      </c>
      <c r="AM79" s="61" t="s">
        <v>548</v>
      </c>
    </row>
    <row r="80" spans="1:74">
      <c r="A80" s="4" t="s">
        <v>170</v>
      </c>
      <c r="B80" s="2" t="s">
        <v>144</v>
      </c>
      <c r="C80" s="2">
        <v>10240</v>
      </c>
      <c r="D80" s="2">
        <v>32</v>
      </c>
      <c r="E80" s="2">
        <v>32</v>
      </c>
      <c r="F80" s="10">
        <v>56</v>
      </c>
      <c r="G80" s="1" t="s">
        <v>58</v>
      </c>
      <c r="H80" s="2" t="str">
        <f>LOOKUP(LOOKUP(G80,ワーク!$D$3:$D$258,ワーク!$E$3:$E$258),ワーク!$A$3:$A$66,ワーク!$B$3:$B$66)</f>
        <v>18 2A 17 35 36 18 35 36</v>
      </c>
      <c r="I80" s="10" t="str">
        <f>LOOKUP(LOOKUP(G80,ワーク!$D$3:$D$258,ワーク!$F$3:$F$258),ワーク!$D$261:$D$264,ワーク!$E$261:$E$264)</f>
        <v>-</v>
      </c>
      <c r="J80" s="44" t="s">
        <v>339</v>
      </c>
      <c r="K80" s="47" t="str">
        <f t="shared" si="36"/>
        <v>◯</v>
      </c>
      <c r="L80" s="2" t="str">
        <f t="shared" si="37"/>
        <v>◯</v>
      </c>
      <c r="M80" s="2" t="str">
        <f t="shared" si="38"/>
        <v>◯</v>
      </c>
      <c r="N80" s="2" t="str">
        <f t="shared" si="39"/>
        <v>◯</v>
      </c>
      <c r="O80" s="2" t="str">
        <f t="shared" si="40"/>
        <v>◯</v>
      </c>
      <c r="P80" s="2" t="str">
        <f t="shared" si="41"/>
        <v>◯</v>
      </c>
      <c r="Q80" s="2" t="str">
        <f t="shared" si="42"/>
        <v>◯</v>
      </c>
      <c r="R80" s="44" t="s">
        <v>367</v>
      </c>
      <c r="S80" s="47" t="str">
        <f t="shared" si="28"/>
        <v/>
      </c>
      <c r="T80" s="2" t="str">
        <f t="shared" si="29"/>
        <v/>
      </c>
      <c r="U80" s="2" t="str">
        <f t="shared" si="30"/>
        <v/>
      </c>
      <c r="V80" s="2" t="str">
        <f t="shared" si="31"/>
        <v/>
      </c>
      <c r="W80" s="2" t="str">
        <f t="shared" si="32"/>
        <v/>
      </c>
      <c r="X80" s="2" t="str">
        <f t="shared" si="33"/>
        <v/>
      </c>
      <c r="Y80" s="2" t="str">
        <f t="shared" si="34"/>
        <v>◯</v>
      </c>
      <c r="Z80" s="10" t="str">
        <f t="shared" si="35"/>
        <v>◯</v>
      </c>
      <c r="AA80" s="52" t="str">
        <f t="shared" si="43"/>
        <v>◯</v>
      </c>
      <c r="AB80" s="58" t="s">
        <v>44</v>
      </c>
      <c r="AC80" s="2" t="str">
        <f t="shared" si="44"/>
        <v/>
      </c>
      <c r="AD80" s="2" t="str">
        <f t="shared" si="45"/>
        <v>◯</v>
      </c>
      <c r="AE80" s="2" t="str">
        <f t="shared" si="46"/>
        <v/>
      </c>
      <c r="AF80" s="61" t="str">
        <f t="shared" si="47"/>
        <v/>
      </c>
      <c r="AG80" s="52" t="str">
        <f>LOOKUP(LOOKUP(AB80,ワーク!$D$3:$D$258,ワーク!$G$3:$G$258),ワーク!$F$261:$F$276,ワーク!$G$261:$G$276)</f>
        <v>100%</v>
      </c>
      <c r="AH80" s="64"/>
      <c r="AI80" s="2" t="s">
        <v>548</v>
      </c>
      <c r="AJ80" s="2" t="s">
        <v>548</v>
      </c>
      <c r="AK80" s="2" t="s">
        <v>548</v>
      </c>
      <c r="AL80" s="2" t="s">
        <v>548</v>
      </c>
      <c r="AM80" s="61" t="s">
        <v>548</v>
      </c>
    </row>
    <row r="81" spans="1:71">
      <c r="A81" s="4" t="s">
        <v>171</v>
      </c>
      <c r="B81" s="2" t="s">
        <v>145</v>
      </c>
      <c r="C81" s="2">
        <v>1280</v>
      </c>
      <c r="D81" s="2">
        <v>2</v>
      </c>
      <c r="E81" s="2">
        <v>1</v>
      </c>
      <c r="F81" s="10">
        <v>96</v>
      </c>
      <c r="G81" s="1" t="s">
        <v>18</v>
      </c>
      <c r="H81" s="2" t="str">
        <f>LOOKUP(LOOKUP(G81,ワーク!$D$3:$D$258,ワーク!$E$3:$E$258),ワーク!$A$3:$A$66,ワーク!$B$3:$B$66)</f>
        <v>37 2A 23 17 00 17 00 10</v>
      </c>
      <c r="I81" s="10" t="str">
        <f>LOOKUP(LOOKUP(G81,ワーク!$D$3:$D$258,ワーク!$F$3:$F$258),ワーク!$D$261:$D$264,ワーク!$E$261:$E$264)</f>
        <v>-</v>
      </c>
      <c r="J81" s="44" t="s">
        <v>340</v>
      </c>
      <c r="K81" s="47" t="str">
        <f t="shared" si="36"/>
        <v/>
      </c>
      <c r="L81" s="2" t="str">
        <f t="shared" si="37"/>
        <v>◯</v>
      </c>
      <c r="M81" s="2" t="str">
        <f t="shared" si="38"/>
        <v>◯</v>
      </c>
      <c r="N81" s="2" t="str">
        <f t="shared" si="39"/>
        <v>◯</v>
      </c>
      <c r="O81" s="2" t="str">
        <f t="shared" si="40"/>
        <v>◯</v>
      </c>
      <c r="P81" s="2" t="str">
        <f t="shared" si="41"/>
        <v>◯</v>
      </c>
      <c r="Q81" s="2" t="str">
        <f t="shared" si="42"/>
        <v>◯</v>
      </c>
      <c r="R81" s="44" t="s">
        <v>342</v>
      </c>
      <c r="S81" s="47" t="str">
        <f t="shared" si="28"/>
        <v/>
      </c>
      <c r="T81" s="2" t="str">
        <f t="shared" si="29"/>
        <v/>
      </c>
      <c r="U81" s="2" t="str">
        <f t="shared" si="30"/>
        <v/>
      </c>
      <c r="V81" s="2" t="str">
        <f t="shared" si="31"/>
        <v>◯</v>
      </c>
      <c r="W81" s="2" t="str">
        <f t="shared" si="32"/>
        <v>◯</v>
      </c>
      <c r="X81" s="2" t="str">
        <f t="shared" si="33"/>
        <v>◯</v>
      </c>
      <c r="Y81" s="2" t="str">
        <f t="shared" si="34"/>
        <v>◯</v>
      </c>
      <c r="Z81" s="10" t="str">
        <f t="shared" si="35"/>
        <v>◯</v>
      </c>
      <c r="AA81" s="52" t="str">
        <f t="shared" si="43"/>
        <v>◯</v>
      </c>
      <c r="AB81" s="58" t="s">
        <v>47</v>
      </c>
      <c r="AC81" s="2" t="str">
        <f t="shared" si="44"/>
        <v/>
      </c>
      <c r="AD81" s="2" t="str">
        <f t="shared" si="45"/>
        <v>◯</v>
      </c>
      <c r="AE81" s="2" t="str">
        <f t="shared" si="46"/>
        <v/>
      </c>
      <c r="AF81" s="61" t="str">
        <f t="shared" si="47"/>
        <v/>
      </c>
      <c r="AG81" s="52" t="str">
        <f>LOOKUP(LOOKUP(AB81,ワーク!$D$3:$D$258,ワーク!$G$3:$G$258),ワーク!$F$261:$F$276,ワーク!$G$261:$G$276)</f>
        <v>1/4</v>
      </c>
      <c r="AH81" s="64"/>
      <c r="AI81" s="2" t="s">
        <v>548</v>
      </c>
      <c r="AJ81" s="2" t="s">
        <v>548</v>
      </c>
      <c r="AK81" s="2" t="s">
        <v>548</v>
      </c>
      <c r="AL81" s="2" t="s">
        <v>548</v>
      </c>
      <c r="AM81" s="61" t="s">
        <v>548</v>
      </c>
    </row>
    <row r="82" spans="1:71" ht="14.25" thickBot="1">
      <c r="A82" s="5" t="s">
        <v>172</v>
      </c>
      <c r="B82" s="6" t="s">
        <v>146</v>
      </c>
      <c r="C82" s="6">
        <v>6144</v>
      </c>
      <c r="D82" s="6">
        <v>32</v>
      </c>
      <c r="E82" s="6">
        <v>18</v>
      </c>
      <c r="F82" s="33">
        <v>80</v>
      </c>
      <c r="G82" s="37" t="s">
        <v>16</v>
      </c>
      <c r="H82" s="6" t="str">
        <f>LOOKUP(LOOKUP(G82,ワーク!$D$3:$D$258,ワーク!$E$3:$E$258),ワーク!$A$3:$A$66,ワーク!$B$3:$B$66)</f>
        <v>34 2A 00 34 34 18 34 34</v>
      </c>
      <c r="I82" s="33" t="str">
        <f>LOOKUP(LOOKUP(G82,ワーク!$D$3:$D$258,ワーク!$F$3:$F$258),ワーク!$D$261:$D$264,ワーク!$E$261:$E$264)</f>
        <v>-</v>
      </c>
      <c r="J82" s="45" t="s">
        <v>339</v>
      </c>
      <c r="K82" s="48" t="str">
        <f t="shared" si="36"/>
        <v>◯</v>
      </c>
      <c r="L82" s="6" t="str">
        <f t="shared" si="37"/>
        <v>◯</v>
      </c>
      <c r="M82" s="6" t="str">
        <f t="shared" si="38"/>
        <v>◯</v>
      </c>
      <c r="N82" s="6" t="str">
        <f t="shared" si="39"/>
        <v>◯</v>
      </c>
      <c r="O82" s="6" t="str">
        <f t="shared" si="40"/>
        <v>◯</v>
      </c>
      <c r="P82" s="6" t="str">
        <f t="shared" si="41"/>
        <v>◯</v>
      </c>
      <c r="Q82" s="6" t="str">
        <f t="shared" si="42"/>
        <v>◯</v>
      </c>
      <c r="R82" s="45" t="s">
        <v>344</v>
      </c>
      <c r="S82" s="48" t="str">
        <f t="shared" si="28"/>
        <v/>
      </c>
      <c r="T82" s="6" t="str">
        <f t="shared" si="29"/>
        <v/>
      </c>
      <c r="U82" s="6" t="str">
        <f t="shared" si="30"/>
        <v/>
      </c>
      <c r="V82" s="6" t="str">
        <f t="shared" si="31"/>
        <v>◯</v>
      </c>
      <c r="W82" s="6" t="str">
        <f t="shared" si="32"/>
        <v>◯</v>
      </c>
      <c r="X82" s="6" t="str">
        <f t="shared" si="33"/>
        <v>◯</v>
      </c>
      <c r="Y82" s="6" t="str">
        <f t="shared" si="34"/>
        <v/>
      </c>
      <c r="Z82" s="33" t="str">
        <f t="shared" si="35"/>
        <v>◯</v>
      </c>
      <c r="AA82" s="53" t="str">
        <f t="shared" si="43"/>
        <v>◯</v>
      </c>
      <c r="AB82" s="59" t="s">
        <v>46</v>
      </c>
      <c r="AC82" s="6" t="str">
        <f t="shared" si="44"/>
        <v/>
      </c>
      <c r="AD82" s="6" t="str">
        <f t="shared" si="45"/>
        <v>◯</v>
      </c>
      <c r="AE82" s="6" t="str">
        <f t="shared" si="46"/>
        <v/>
      </c>
      <c r="AF82" s="62" t="str">
        <f t="shared" si="47"/>
        <v/>
      </c>
      <c r="AG82" s="53" t="str">
        <f>LOOKUP(LOOKUP(AB82,ワーク!$D$3:$D$258,ワーク!$G$3:$G$258),ワーク!$F$261:$F$276,ワーク!$G$261:$G$276)</f>
        <v>1/3</v>
      </c>
      <c r="AH82" s="65"/>
      <c r="AI82" s="6" t="s">
        <v>548</v>
      </c>
      <c r="AJ82" s="6" t="s">
        <v>548</v>
      </c>
      <c r="AK82" s="6" t="s">
        <v>548</v>
      </c>
      <c r="AL82" s="6" t="s">
        <v>548</v>
      </c>
      <c r="AM82" s="62" t="s">
        <v>548</v>
      </c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</row>
    <row r="83" spans="1:71">
      <c r="A83" s="42" t="s">
        <v>173</v>
      </c>
      <c r="B83" s="39" t="s">
        <v>545</v>
      </c>
      <c r="C83" s="39">
        <v>6144</v>
      </c>
      <c r="D83" s="39">
        <v>24</v>
      </c>
      <c r="E83" s="39">
        <v>34</v>
      </c>
      <c r="F83" s="40">
        <v>80</v>
      </c>
      <c r="G83" s="38" t="s">
        <v>17</v>
      </c>
      <c r="H83" s="39" t="str">
        <f>LOOKUP(LOOKUP(G83,ワーク!$D$3:$D$258,ワーク!$E$3:$E$258),ワーク!$A$3:$A$66,ワーク!$B$3:$B$66)</f>
        <v>2E 2A 2E 0C 0C 07 08 2E</v>
      </c>
      <c r="I83" s="40" t="str">
        <f>LOOKUP(LOOKUP(G83,ワーク!$D$3:$D$258,ワーク!$F$3:$F$258),ワーク!$D$261:$D$264,ワーク!$E$261:$E$264)</f>
        <v>-</v>
      </c>
      <c r="J83" s="46" t="s">
        <v>24</v>
      </c>
      <c r="K83" s="49" t="str">
        <f t="shared" si="36"/>
        <v/>
      </c>
      <c r="L83" s="39" t="str">
        <f t="shared" si="37"/>
        <v/>
      </c>
      <c r="M83" s="39" t="str">
        <f t="shared" si="38"/>
        <v/>
      </c>
      <c r="N83" s="39" t="str">
        <f t="shared" si="39"/>
        <v/>
      </c>
      <c r="O83" s="39" t="str">
        <f t="shared" si="40"/>
        <v/>
      </c>
      <c r="P83" s="39" t="str">
        <f t="shared" si="41"/>
        <v/>
      </c>
      <c r="Q83" s="39" t="str">
        <f t="shared" si="42"/>
        <v/>
      </c>
      <c r="R83" s="46" t="s">
        <v>353</v>
      </c>
      <c r="S83" s="49" t="str">
        <f t="shared" si="28"/>
        <v/>
      </c>
      <c r="T83" s="39" t="str">
        <f t="shared" si="29"/>
        <v/>
      </c>
      <c r="U83" s="39" t="str">
        <f t="shared" si="30"/>
        <v/>
      </c>
      <c r="V83" s="39" t="str">
        <f t="shared" si="31"/>
        <v/>
      </c>
      <c r="W83" s="39" t="str">
        <f t="shared" si="32"/>
        <v/>
      </c>
      <c r="X83" s="39" t="str">
        <f t="shared" si="33"/>
        <v/>
      </c>
      <c r="Y83" s="39" t="str">
        <f t="shared" si="34"/>
        <v/>
      </c>
      <c r="Z83" s="40" t="str">
        <f t="shared" si="35"/>
        <v>◯</v>
      </c>
      <c r="AA83" s="54" t="str">
        <f t="shared" si="43"/>
        <v>◯</v>
      </c>
      <c r="AB83" s="58" t="s">
        <v>17</v>
      </c>
      <c r="AC83" s="39" t="str">
        <f t="shared" si="44"/>
        <v/>
      </c>
      <c r="AD83" s="39" t="str">
        <f t="shared" si="45"/>
        <v>◯</v>
      </c>
      <c r="AE83" s="39" t="str">
        <f t="shared" si="46"/>
        <v/>
      </c>
      <c r="AF83" s="63" t="str">
        <f t="shared" si="47"/>
        <v/>
      </c>
      <c r="AG83" s="54" t="str">
        <f>LOOKUP(LOOKUP(AB83,ワーク!$D$3:$D$258,ワーク!$G$3:$G$258),ワーク!$F$261:$F$276,ワーク!$G$261:$G$276)</f>
        <v>0%</v>
      </c>
      <c r="AH83" s="66"/>
      <c r="AI83" s="39" t="s">
        <v>548</v>
      </c>
      <c r="AJ83" s="39" t="s">
        <v>548</v>
      </c>
      <c r="AK83" s="39" t="s">
        <v>548</v>
      </c>
      <c r="AL83" s="39" t="s">
        <v>548</v>
      </c>
      <c r="AM83" s="63" t="s">
        <v>548</v>
      </c>
    </row>
    <row r="84" spans="1:71">
      <c r="A84" s="4" t="s">
        <v>174</v>
      </c>
      <c r="B84" s="2" t="s">
        <v>147</v>
      </c>
      <c r="C84" s="2">
        <v>2048</v>
      </c>
      <c r="D84" s="2">
        <v>4</v>
      </c>
      <c r="E84" s="2">
        <v>9</v>
      </c>
      <c r="F84" s="10">
        <v>80</v>
      </c>
      <c r="G84" s="1" t="s">
        <v>55</v>
      </c>
      <c r="H84" s="2" t="str">
        <f>LOOKUP(LOOKUP(G84,ワーク!$D$3:$D$258,ワーク!$E$3:$E$258),ワーク!$A$3:$A$66,ワーク!$B$3:$B$66)</f>
        <v>2F 2A 07 08 2F 2F 2F 05</v>
      </c>
      <c r="I84" s="10" t="str">
        <f>LOOKUP(LOOKUP(G84,ワーク!$D$3:$D$258,ワーク!$F$3:$F$258),ワーク!$D$261:$D$264,ワーク!$E$261:$E$264)</f>
        <v>-</v>
      </c>
      <c r="J84" s="44" t="s">
        <v>348</v>
      </c>
      <c r="K84" s="47" t="str">
        <f t="shared" si="36"/>
        <v/>
      </c>
      <c r="L84" s="2" t="str">
        <f t="shared" si="37"/>
        <v/>
      </c>
      <c r="M84" s="2" t="str">
        <f t="shared" si="38"/>
        <v/>
      </c>
      <c r="N84" s="2" t="str">
        <f t="shared" si="39"/>
        <v>◯</v>
      </c>
      <c r="O84" s="2" t="str">
        <f t="shared" si="40"/>
        <v>◯</v>
      </c>
      <c r="P84" s="2" t="str">
        <f t="shared" si="41"/>
        <v>◯</v>
      </c>
      <c r="Q84" s="2" t="str">
        <f t="shared" si="42"/>
        <v>◯</v>
      </c>
      <c r="R84" s="44" t="s">
        <v>369</v>
      </c>
      <c r="S84" s="47" t="str">
        <f t="shared" si="28"/>
        <v/>
      </c>
      <c r="T84" s="2" t="str">
        <f t="shared" si="29"/>
        <v/>
      </c>
      <c r="U84" s="2" t="str">
        <f t="shared" si="30"/>
        <v/>
      </c>
      <c r="V84" s="2" t="str">
        <f t="shared" si="31"/>
        <v>◯</v>
      </c>
      <c r="W84" s="2" t="str">
        <f t="shared" si="32"/>
        <v/>
      </c>
      <c r="X84" s="2" t="str">
        <f t="shared" si="33"/>
        <v>◯</v>
      </c>
      <c r="Y84" s="2" t="str">
        <f t="shared" si="34"/>
        <v/>
      </c>
      <c r="Z84" s="10" t="str">
        <f t="shared" si="35"/>
        <v>◯</v>
      </c>
      <c r="AA84" s="52" t="str">
        <f t="shared" si="43"/>
        <v>◯</v>
      </c>
      <c r="AB84" s="58" t="s">
        <v>17</v>
      </c>
      <c r="AC84" s="2" t="str">
        <f t="shared" si="44"/>
        <v/>
      </c>
      <c r="AD84" s="2" t="str">
        <f t="shared" si="45"/>
        <v>◯</v>
      </c>
      <c r="AE84" s="2" t="str">
        <f t="shared" si="46"/>
        <v/>
      </c>
      <c r="AF84" s="61" t="str">
        <f t="shared" si="47"/>
        <v/>
      </c>
      <c r="AG84" s="52" t="str">
        <f>LOOKUP(LOOKUP(AB84,ワーク!$D$3:$D$258,ワーク!$G$3:$G$258),ワーク!$F$261:$F$276,ワーク!$G$261:$G$276)</f>
        <v>0%</v>
      </c>
      <c r="AH84" s="64"/>
      <c r="AI84" s="2" t="s">
        <v>548</v>
      </c>
      <c r="AJ84" s="2" t="s">
        <v>548</v>
      </c>
      <c r="AK84" s="2" t="s">
        <v>548</v>
      </c>
      <c r="AL84" s="2" t="s">
        <v>548</v>
      </c>
      <c r="AM84" s="61" t="s">
        <v>548</v>
      </c>
    </row>
    <row r="85" spans="1:71">
      <c r="A85" s="4" t="s">
        <v>175</v>
      </c>
      <c r="B85" s="2" t="s">
        <v>148</v>
      </c>
      <c r="C85" s="2">
        <v>5120</v>
      </c>
      <c r="D85" s="2">
        <v>18</v>
      </c>
      <c r="E85" s="2">
        <v>18</v>
      </c>
      <c r="F85" s="10">
        <v>72</v>
      </c>
      <c r="G85" s="1" t="s">
        <v>63</v>
      </c>
      <c r="H85" s="2" t="str">
        <f>LOOKUP(LOOKUP(G85,ワーク!$D$3:$D$258,ワーク!$E$3:$E$258),ワーク!$A$3:$A$66,ワーク!$B$3:$B$66)</f>
        <v>03 2A 05 06 0B 06 05 06</v>
      </c>
      <c r="I85" s="10" t="str">
        <f>LOOKUP(LOOKUP(G85,ワーク!$D$3:$D$258,ワーク!$F$3:$F$258),ワーク!$D$261:$D$264,ワーク!$E$261:$E$264)</f>
        <v>-</v>
      </c>
      <c r="J85" s="44" t="s">
        <v>340</v>
      </c>
      <c r="K85" s="47" t="str">
        <f t="shared" si="36"/>
        <v/>
      </c>
      <c r="L85" s="2" t="str">
        <f t="shared" si="37"/>
        <v>◯</v>
      </c>
      <c r="M85" s="2" t="str">
        <f t="shared" si="38"/>
        <v>◯</v>
      </c>
      <c r="N85" s="2" t="str">
        <f t="shared" si="39"/>
        <v>◯</v>
      </c>
      <c r="O85" s="2" t="str">
        <f t="shared" si="40"/>
        <v>◯</v>
      </c>
      <c r="P85" s="2" t="str">
        <f t="shared" si="41"/>
        <v>◯</v>
      </c>
      <c r="Q85" s="2" t="str">
        <f t="shared" si="42"/>
        <v>◯</v>
      </c>
      <c r="R85" s="44" t="s">
        <v>345</v>
      </c>
      <c r="S85" s="47" t="str">
        <f t="shared" si="28"/>
        <v/>
      </c>
      <c r="T85" s="2" t="str">
        <f t="shared" si="29"/>
        <v/>
      </c>
      <c r="U85" s="2" t="str">
        <f t="shared" si="30"/>
        <v/>
      </c>
      <c r="V85" s="2" t="str">
        <f t="shared" si="31"/>
        <v/>
      </c>
      <c r="W85" s="2" t="str">
        <f t="shared" si="32"/>
        <v/>
      </c>
      <c r="X85" s="2" t="str">
        <f t="shared" si="33"/>
        <v>◯</v>
      </c>
      <c r="Y85" s="2" t="str">
        <f t="shared" si="34"/>
        <v>◯</v>
      </c>
      <c r="Z85" s="10" t="str">
        <f t="shared" si="35"/>
        <v>◯</v>
      </c>
      <c r="AA85" s="52" t="str">
        <f t="shared" si="43"/>
        <v>◯</v>
      </c>
      <c r="AB85" s="58" t="s">
        <v>30</v>
      </c>
      <c r="AC85" s="2" t="str">
        <f t="shared" si="44"/>
        <v/>
      </c>
      <c r="AD85" s="2" t="str">
        <f t="shared" si="45"/>
        <v/>
      </c>
      <c r="AE85" s="2" t="str">
        <f t="shared" si="46"/>
        <v/>
      </c>
      <c r="AF85" s="61" t="str">
        <f t="shared" si="47"/>
        <v/>
      </c>
      <c r="AG85" s="52" t="str">
        <f>LOOKUP(LOOKUP(AB85,ワーク!$D$3:$D$258,ワーク!$G$3:$G$258),ワーク!$F$261:$F$276,ワーク!$G$261:$G$276)</f>
        <v>1/7</v>
      </c>
      <c r="AH85" s="64" t="s">
        <v>546</v>
      </c>
      <c r="AI85" s="2" t="s">
        <v>548</v>
      </c>
      <c r="AJ85" s="2" t="s">
        <v>548</v>
      </c>
      <c r="AK85" s="2" t="s">
        <v>548</v>
      </c>
      <c r="AL85" s="2" t="s">
        <v>548</v>
      </c>
      <c r="AM85" s="61" t="s">
        <v>548</v>
      </c>
    </row>
    <row r="86" spans="1:71">
      <c r="A86" s="4" t="s">
        <v>176</v>
      </c>
      <c r="B86" s="2" t="s">
        <v>149</v>
      </c>
      <c r="C86" s="2">
        <v>4096</v>
      </c>
      <c r="D86" s="2">
        <v>16</v>
      </c>
      <c r="E86" s="2">
        <v>16</v>
      </c>
      <c r="F86" s="10">
        <v>96</v>
      </c>
      <c r="G86" s="1" t="s">
        <v>19</v>
      </c>
      <c r="H86" s="2" t="str">
        <f>LOOKUP(LOOKUP(G86,ワーク!$D$3:$D$258,ワーク!$E$3:$E$258),ワーク!$A$3:$A$66,ワーク!$B$3:$B$66)</f>
        <v>00 00 07 08 0C 0C 00 00</v>
      </c>
      <c r="I86" s="10" t="str">
        <f>LOOKUP(LOOKUP(G86,ワーク!$D$3:$D$258,ワーク!$F$3:$F$258),ワーク!$D$261:$D$264,ワーク!$E$261:$E$264)</f>
        <v>-</v>
      </c>
      <c r="J86" s="44" t="s">
        <v>340</v>
      </c>
      <c r="K86" s="47" t="str">
        <f t="shared" si="36"/>
        <v/>
      </c>
      <c r="L86" s="2" t="str">
        <f t="shared" si="37"/>
        <v>◯</v>
      </c>
      <c r="M86" s="2" t="str">
        <f t="shared" si="38"/>
        <v>◯</v>
      </c>
      <c r="N86" s="2" t="str">
        <f t="shared" si="39"/>
        <v>◯</v>
      </c>
      <c r="O86" s="2" t="str">
        <f t="shared" si="40"/>
        <v>◯</v>
      </c>
      <c r="P86" s="2" t="str">
        <f t="shared" si="41"/>
        <v>◯</v>
      </c>
      <c r="Q86" s="2" t="str">
        <f t="shared" si="42"/>
        <v>◯</v>
      </c>
      <c r="R86" s="44" t="s">
        <v>342</v>
      </c>
      <c r="S86" s="47" t="str">
        <f t="shared" si="28"/>
        <v/>
      </c>
      <c r="T86" s="2" t="str">
        <f t="shared" si="29"/>
        <v/>
      </c>
      <c r="U86" s="2" t="str">
        <f t="shared" si="30"/>
        <v/>
      </c>
      <c r="V86" s="2" t="str">
        <f t="shared" si="31"/>
        <v>◯</v>
      </c>
      <c r="W86" s="2" t="str">
        <f t="shared" si="32"/>
        <v>◯</v>
      </c>
      <c r="X86" s="2" t="str">
        <f t="shared" si="33"/>
        <v>◯</v>
      </c>
      <c r="Y86" s="2" t="str">
        <f t="shared" si="34"/>
        <v>◯</v>
      </c>
      <c r="Z86" s="10" t="str">
        <f t="shared" si="35"/>
        <v>◯</v>
      </c>
      <c r="AA86" s="52" t="str">
        <f t="shared" si="43"/>
        <v>◯</v>
      </c>
      <c r="AB86" s="58" t="s">
        <v>17</v>
      </c>
      <c r="AC86" s="2" t="str">
        <f t="shared" si="44"/>
        <v/>
      </c>
      <c r="AD86" s="2" t="str">
        <f t="shared" si="45"/>
        <v>◯</v>
      </c>
      <c r="AE86" s="2" t="str">
        <f t="shared" si="46"/>
        <v/>
      </c>
      <c r="AF86" s="61" t="str">
        <f t="shared" si="47"/>
        <v/>
      </c>
      <c r="AG86" s="52" t="str">
        <f>LOOKUP(LOOKUP(AB86,ワーク!$D$3:$D$258,ワーク!$G$3:$G$258),ワーク!$F$261:$F$276,ワーク!$G$261:$G$276)</f>
        <v>0%</v>
      </c>
      <c r="AH86" s="64" t="s">
        <v>546</v>
      </c>
      <c r="AI86" s="2" t="s">
        <v>549</v>
      </c>
      <c r="AJ86" s="2" t="s">
        <v>549</v>
      </c>
      <c r="AK86" s="2" t="s">
        <v>549</v>
      </c>
      <c r="AL86" s="2" t="s">
        <v>549</v>
      </c>
      <c r="AM86" s="61" t="s">
        <v>549</v>
      </c>
    </row>
    <row r="87" spans="1:71">
      <c r="A87" s="4" t="s">
        <v>177</v>
      </c>
      <c r="B87" s="2" t="s">
        <v>150</v>
      </c>
      <c r="C87" s="2">
        <v>512</v>
      </c>
      <c r="D87" s="2">
        <v>6</v>
      </c>
      <c r="E87" s="2">
        <v>1</v>
      </c>
      <c r="F87" s="10">
        <v>88</v>
      </c>
      <c r="G87" s="1" t="s">
        <v>19</v>
      </c>
      <c r="H87" s="2" t="str">
        <f>LOOKUP(LOOKUP(G87,ワーク!$D$3:$D$258,ワーク!$E$3:$E$258),ワーク!$A$3:$A$66,ワーク!$B$3:$B$66)</f>
        <v>00 00 07 08 0C 0C 00 00</v>
      </c>
      <c r="I87" s="10" t="str">
        <f>LOOKUP(LOOKUP(G87,ワーク!$D$3:$D$258,ワーク!$F$3:$F$258),ワーク!$D$261:$D$264,ワーク!$E$261:$E$264)</f>
        <v>-</v>
      </c>
      <c r="J87" s="44" t="s">
        <v>339</v>
      </c>
      <c r="K87" s="47" t="str">
        <f t="shared" si="36"/>
        <v>◯</v>
      </c>
      <c r="L87" s="2" t="str">
        <f t="shared" si="37"/>
        <v>◯</v>
      </c>
      <c r="M87" s="2" t="str">
        <f t="shared" si="38"/>
        <v>◯</v>
      </c>
      <c r="N87" s="2" t="str">
        <f t="shared" si="39"/>
        <v>◯</v>
      </c>
      <c r="O87" s="2" t="str">
        <f t="shared" si="40"/>
        <v>◯</v>
      </c>
      <c r="P87" s="2" t="str">
        <f t="shared" si="41"/>
        <v>◯</v>
      </c>
      <c r="Q87" s="2" t="str">
        <f t="shared" si="42"/>
        <v>◯</v>
      </c>
      <c r="R87" s="44" t="s">
        <v>370</v>
      </c>
      <c r="S87" s="47" t="str">
        <f t="shared" si="28"/>
        <v/>
      </c>
      <c r="T87" s="2" t="str">
        <f t="shared" si="29"/>
        <v/>
      </c>
      <c r="U87" s="2" t="str">
        <f t="shared" si="30"/>
        <v/>
      </c>
      <c r="V87" s="2" t="str">
        <f t="shared" si="31"/>
        <v/>
      </c>
      <c r="W87" s="2" t="str">
        <f t="shared" si="32"/>
        <v/>
      </c>
      <c r="X87" s="2" t="str">
        <f t="shared" si="33"/>
        <v>◯</v>
      </c>
      <c r="Y87" s="2" t="str">
        <f t="shared" si="34"/>
        <v/>
      </c>
      <c r="Z87" s="10" t="str">
        <f t="shared" si="35"/>
        <v>◯</v>
      </c>
      <c r="AA87" s="52" t="str">
        <f t="shared" si="43"/>
        <v>◯</v>
      </c>
      <c r="AB87" s="58" t="s">
        <v>47</v>
      </c>
      <c r="AC87" s="2" t="str">
        <f t="shared" si="44"/>
        <v/>
      </c>
      <c r="AD87" s="2" t="str">
        <f t="shared" si="45"/>
        <v>◯</v>
      </c>
      <c r="AE87" s="2" t="str">
        <f t="shared" si="46"/>
        <v/>
      </c>
      <c r="AF87" s="61" t="str">
        <f t="shared" si="47"/>
        <v/>
      </c>
      <c r="AG87" s="52" t="str">
        <f>LOOKUP(LOOKUP(AB87,ワーク!$D$3:$D$258,ワーク!$G$3:$G$258),ワーク!$F$261:$F$276,ワーク!$G$261:$G$276)</f>
        <v>1/4</v>
      </c>
      <c r="AH87" s="64" t="s">
        <v>546</v>
      </c>
      <c r="AI87" s="2" t="s">
        <v>549</v>
      </c>
      <c r="AJ87" s="2" t="s">
        <v>549</v>
      </c>
      <c r="AK87" s="2" t="s">
        <v>549</v>
      </c>
      <c r="AL87" s="2" t="s">
        <v>549</v>
      </c>
      <c r="AM87" s="61" t="s">
        <v>549</v>
      </c>
    </row>
    <row r="88" spans="1:71">
      <c r="A88" s="4" t="s">
        <v>178</v>
      </c>
      <c r="B88" s="2" t="s">
        <v>151</v>
      </c>
      <c r="C88" s="2">
        <v>4608</v>
      </c>
      <c r="D88" s="2">
        <v>10</v>
      </c>
      <c r="E88" s="2">
        <v>4</v>
      </c>
      <c r="F88" s="10">
        <v>96</v>
      </c>
      <c r="G88" s="1" t="s">
        <v>56</v>
      </c>
      <c r="H88" s="2" t="str">
        <f>LOOKUP(LOOKUP(G88,ワーク!$D$3:$D$258,ワーク!$E$3:$E$258),ワーク!$A$3:$A$66,ワーク!$B$3:$B$66)</f>
        <v>03 03 04 04 00 00 05 06</v>
      </c>
      <c r="I88" s="10" t="str">
        <f>LOOKUP(LOOKUP(G88,ワーク!$D$3:$D$258,ワーク!$F$3:$F$258),ワーク!$D$261:$D$264,ワーク!$E$261:$E$264)</f>
        <v>-</v>
      </c>
      <c r="J88" s="44" t="s">
        <v>339</v>
      </c>
      <c r="K88" s="47" t="str">
        <f t="shared" si="36"/>
        <v>◯</v>
      </c>
      <c r="L88" s="2" t="str">
        <f t="shared" si="37"/>
        <v>◯</v>
      </c>
      <c r="M88" s="2" t="str">
        <f t="shared" si="38"/>
        <v>◯</v>
      </c>
      <c r="N88" s="2" t="str">
        <f t="shared" si="39"/>
        <v>◯</v>
      </c>
      <c r="O88" s="2" t="str">
        <f t="shared" si="40"/>
        <v>◯</v>
      </c>
      <c r="P88" s="2" t="str">
        <f t="shared" si="41"/>
        <v>◯</v>
      </c>
      <c r="Q88" s="2" t="str">
        <f t="shared" si="42"/>
        <v>◯</v>
      </c>
      <c r="R88" s="44" t="s">
        <v>369</v>
      </c>
      <c r="S88" s="47" t="str">
        <f t="shared" si="28"/>
        <v/>
      </c>
      <c r="T88" s="2" t="str">
        <f t="shared" si="29"/>
        <v/>
      </c>
      <c r="U88" s="2" t="str">
        <f t="shared" si="30"/>
        <v/>
      </c>
      <c r="V88" s="2" t="str">
        <f t="shared" si="31"/>
        <v>◯</v>
      </c>
      <c r="W88" s="2" t="str">
        <f t="shared" si="32"/>
        <v/>
      </c>
      <c r="X88" s="2" t="str">
        <f t="shared" si="33"/>
        <v>◯</v>
      </c>
      <c r="Y88" s="2" t="str">
        <f t="shared" si="34"/>
        <v/>
      </c>
      <c r="Z88" s="10" t="str">
        <f t="shared" si="35"/>
        <v>◯</v>
      </c>
      <c r="AA88" s="52" t="str">
        <f t="shared" si="43"/>
        <v>◯</v>
      </c>
      <c r="AB88" s="58" t="s">
        <v>45</v>
      </c>
      <c r="AC88" s="2" t="str">
        <f t="shared" si="44"/>
        <v/>
      </c>
      <c r="AD88" s="2" t="str">
        <f t="shared" si="45"/>
        <v>◯</v>
      </c>
      <c r="AE88" s="2" t="str">
        <f t="shared" si="46"/>
        <v/>
      </c>
      <c r="AF88" s="61" t="str">
        <f t="shared" si="47"/>
        <v/>
      </c>
      <c r="AG88" s="52" t="str">
        <f>LOOKUP(LOOKUP(AB88,ワーク!$D$3:$D$258,ワーク!$G$3:$G$258),ワーク!$F$261:$F$276,ワーク!$G$261:$G$276)</f>
        <v>1/2</v>
      </c>
      <c r="AH88" s="64" t="s">
        <v>546</v>
      </c>
      <c r="AI88" s="2" t="s">
        <v>548</v>
      </c>
      <c r="AJ88" s="2" t="s">
        <v>549</v>
      </c>
      <c r="AK88" s="2" t="s">
        <v>549</v>
      </c>
      <c r="AL88" s="2" t="s">
        <v>549</v>
      </c>
      <c r="AM88" s="61" t="s">
        <v>549</v>
      </c>
    </row>
    <row r="89" spans="1:71">
      <c r="A89" s="4" t="s">
        <v>179</v>
      </c>
      <c r="B89" s="2" t="s">
        <v>152</v>
      </c>
      <c r="C89" s="2">
        <v>2048</v>
      </c>
      <c r="D89" s="2">
        <v>8</v>
      </c>
      <c r="E89" s="2">
        <v>255</v>
      </c>
      <c r="F89" s="10">
        <v>88</v>
      </c>
      <c r="G89" s="1" t="s">
        <v>20</v>
      </c>
      <c r="H89" s="2" t="str">
        <f>LOOKUP(LOOKUP(G89,ワーク!$D$3:$D$258,ワーク!$E$3:$E$258),ワーク!$A$3:$A$66,ワーク!$B$3:$B$66)</f>
        <v>0C 2A 0C 00 00 0C 0C 0C</v>
      </c>
      <c r="I89" s="10" t="str">
        <f>LOOKUP(LOOKUP(G89,ワーク!$D$3:$D$258,ワーク!$F$3:$F$258),ワーク!$D$261:$D$264,ワーク!$E$261:$E$264)</f>
        <v>-</v>
      </c>
      <c r="J89" s="44" t="s">
        <v>341</v>
      </c>
      <c r="K89" s="47" t="str">
        <f t="shared" si="36"/>
        <v/>
      </c>
      <c r="L89" s="2" t="str">
        <f t="shared" si="37"/>
        <v/>
      </c>
      <c r="M89" s="2" t="str">
        <f t="shared" si="38"/>
        <v>◯</v>
      </c>
      <c r="N89" s="2" t="str">
        <f t="shared" si="39"/>
        <v>◯</v>
      </c>
      <c r="O89" s="2" t="str">
        <f t="shared" si="40"/>
        <v>◯</v>
      </c>
      <c r="P89" s="2" t="str">
        <f t="shared" si="41"/>
        <v>◯</v>
      </c>
      <c r="Q89" s="2" t="str">
        <f t="shared" si="42"/>
        <v>◯</v>
      </c>
      <c r="R89" s="44" t="s">
        <v>369</v>
      </c>
      <c r="S89" s="47" t="str">
        <f t="shared" si="28"/>
        <v/>
      </c>
      <c r="T89" s="2" t="str">
        <f t="shared" si="29"/>
        <v/>
      </c>
      <c r="U89" s="2" t="str">
        <f t="shared" si="30"/>
        <v/>
      </c>
      <c r="V89" s="2" t="str">
        <f t="shared" si="31"/>
        <v>◯</v>
      </c>
      <c r="W89" s="2" t="str">
        <f t="shared" si="32"/>
        <v/>
      </c>
      <c r="X89" s="2" t="str">
        <f t="shared" si="33"/>
        <v>◯</v>
      </c>
      <c r="Y89" s="2" t="str">
        <f t="shared" si="34"/>
        <v/>
      </c>
      <c r="Z89" s="10" t="str">
        <f t="shared" si="35"/>
        <v>◯</v>
      </c>
      <c r="AA89" s="52" t="str">
        <f t="shared" si="43"/>
        <v>◯</v>
      </c>
      <c r="AB89" s="58" t="s">
        <v>47</v>
      </c>
      <c r="AC89" s="2" t="str">
        <f t="shared" si="44"/>
        <v/>
      </c>
      <c r="AD89" s="2" t="str">
        <f t="shared" si="45"/>
        <v>◯</v>
      </c>
      <c r="AE89" s="2" t="str">
        <f t="shared" si="46"/>
        <v/>
      </c>
      <c r="AF89" s="61" t="str">
        <f t="shared" si="47"/>
        <v/>
      </c>
      <c r="AG89" s="52" t="str">
        <f>LOOKUP(LOOKUP(AB89,ワーク!$D$3:$D$258,ワーク!$G$3:$G$258),ワーク!$F$261:$F$276,ワーク!$G$261:$G$276)</f>
        <v>1/4</v>
      </c>
      <c r="AH89" s="64" t="s">
        <v>546</v>
      </c>
      <c r="AI89" s="2" t="s">
        <v>548</v>
      </c>
      <c r="AJ89" s="2" t="s">
        <v>548</v>
      </c>
      <c r="AK89" s="2" t="s">
        <v>548</v>
      </c>
      <c r="AL89" s="2" t="s">
        <v>548</v>
      </c>
      <c r="AM89" s="61" t="s">
        <v>548</v>
      </c>
    </row>
    <row r="90" spans="1:71">
      <c r="A90" s="4" t="s">
        <v>180</v>
      </c>
      <c r="B90" s="2" t="s">
        <v>153</v>
      </c>
      <c r="C90" s="2">
        <v>512</v>
      </c>
      <c r="D90" s="2">
        <v>1</v>
      </c>
      <c r="E90" s="2">
        <v>2</v>
      </c>
      <c r="F90" s="10">
        <v>64</v>
      </c>
      <c r="G90" s="1" t="s">
        <v>24</v>
      </c>
      <c r="H90" s="2" t="str">
        <f>LOOKUP(LOOKUP(G90,ワーク!$D$3:$D$258,ワーク!$E$3:$E$258),ワーク!$A$3:$A$66,ワーク!$B$3:$B$66)</f>
        <v>00 17 00 00 17 00 00 17</v>
      </c>
      <c r="I90" s="10" t="str">
        <f>LOOKUP(LOOKUP(G90,ワーク!$D$3:$D$258,ワーク!$F$3:$F$258),ワーク!$D$261:$D$264,ワーク!$E$261:$E$264)</f>
        <v>-</v>
      </c>
      <c r="J90" s="44" t="s">
        <v>24</v>
      </c>
      <c r="K90" s="47" t="str">
        <f t="shared" si="36"/>
        <v/>
      </c>
      <c r="L90" s="2" t="str">
        <f t="shared" si="37"/>
        <v/>
      </c>
      <c r="M90" s="2" t="str">
        <f t="shared" si="38"/>
        <v/>
      </c>
      <c r="N90" s="2" t="str">
        <f t="shared" si="39"/>
        <v/>
      </c>
      <c r="O90" s="2" t="str">
        <f t="shared" si="40"/>
        <v/>
      </c>
      <c r="P90" s="2" t="str">
        <f t="shared" si="41"/>
        <v/>
      </c>
      <c r="Q90" s="2" t="str">
        <f t="shared" si="42"/>
        <v/>
      </c>
      <c r="R90" s="44" t="s">
        <v>24</v>
      </c>
      <c r="S90" s="47" t="str">
        <f t="shared" si="28"/>
        <v/>
      </c>
      <c r="T90" s="2" t="str">
        <f t="shared" si="29"/>
        <v/>
      </c>
      <c r="U90" s="2" t="str">
        <f t="shared" si="30"/>
        <v/>
      </c>
      <c r="V90" s="2" t="str">
        <f t="shared" si="31"/>
        <v/>
      </c>
      <c r="W90" s="2" t="str">
        <f t="shared" si="32"/>
        <v/>
      </c>
      <c r="X90" s="2" t="str">
        <f t="shared" si="33"/>
        <v/>
      </c>
      <c r="Y90" s="2" t="str">
        <f t="shared" si="34"/>
        <v/>
      </c>
      <c r="Z90" s="10" t="str">
        <f t="shared" si="35"/>
        <v/>
      </c>
      <c r="AA90" s="52" t="str">
        <f t="shared" si="43"/>
        <v>◯</v>
      </c>
      <c r="AB90" s="58" t="s">
        <v>24</v>
      </c>
      <c r="AC90" s="2" t="str">
        <f t="shared" si="44"/>
        <v/>
      </c>
      <c r="AD90" s="2" t="str">
        <f t="shared" si="45"/>
        <v/>
      </c>
      <c r="AE90" s="2" t="str">
        <f t="shared" si="46"/>
        <v/>
      </c>
      <c r="AF90" s="61" t="str">
        <f t="shared" si="47"/>
        <v/>
      </c>
      <c r="AG90" s="52" t="str">
        <f>LOOKUP(LOOKUP(AB90,ワーク!$D$3:$D$258,ワーク!$G$3:$G$258),ワーク!$F$261:$F$276,ワーク!$G$261:$G$276)</f>
        <v>100%</v>
      </c>
      <c r="AH90" s="64"/>
      <c r="AI90" s="2" t="s">
        <v>548</v>
      </c>
      <c r="AJ90" s="2" t="s">
        <v>549</v>
      </c>
      <c r="AK90" s="2" t="s">
        <v>549</v>
      </c>
      <c r="AL90" s="2" t="s">
        <v>548</v>
      </c>
      <c r="AM90" s="61" t="s">
        <v>549</v>
      </c>
    </row>
    <row r="91" spans="1:71">
      <c r="A91" s="4" t="s">
        <v>181</v>
      </c>
      <c r="B91" s="2" t="s">
        <v>153</v>
      </c>
      <c r="C91" s="2">
        <v>512</v>
      </c>
      <c r="D91" s="2">
        <v>1</v>
      </c>
      <c r="E91" s="2">
        <v>2</v>
      </c>
      <c r="F91" s="10">
        <v>64</v>
      </c>
      <c r="G91" s="1" t="s">
        <v>24</v>
      </c>
      <c r="H91" s="2" t="str">
        <f>LOOKUP(LOOKUP(G91,ワーク!$D$3:$D$258,ワーク!$E$3:$E$258),ワーク!$A$3:$A$66,ワーク!$B$3:$B$66)</f>
        <v>00 17 00 00 17 00 00 17</v>
      </c>
      <c r="I91" s="10" t="str">
        <f>LOOKUP(LOOKUP(G91,ワーク!$D$3:$D$258,ワーク!$F$3:$F$258),ワーク!$D$261:$D$264,ワーク!$E$261:$E$264)</f>
        <v>-</v>
      </c>
      <c r="J91" s="44" t="s">
        <v>24</v>
      </c>
      <c r="K91" s="47" t="str">
        <f t="shared" si="36"/>
        <v/>
      </c>
      <c r="L91" s="2" t="str">
        <f t="shared" si="37"/>
        <v/>
      </c>
      <c r="M91" s="2" t="str">
        <f t="shared" si="38"/>
        <v/>
      </c>
      <c r="N91" s="2" t="str">
        <f t="shared" si="39"/>
        <v/>
      </c>
      <c r="O91" s="2" t="str">
        <f t="shared" si="40"/>
        <v/>
      </c>
      <c r="P91" s="2" t="str">
        <f t="shared" si="41"/>
        <v/>
      </c>
      <c r="Q91" s="2" t="str">
        <f t="shared" si="42"/>
        <v/>
      </c>
      <c r="R91" s="44" t="s">
        <v>24</v>
      </c>
      <c r="S91" s="47" t="str">
        <f t="shared" si="28"/>
        <v/>
      </c>
      <c r="T91" s="2" t="str">
        <f t="shared" si="29"/>
        <v/>
      </c>
      <c r="U91" s="2" t="str">
        <f t="shared" si="30"/>
        <v/>
      </c>
      <c r="V91" s="2" t="str">
        <f t="shared" si="31"/>
        <v/>
      </c>
      <c r="W91" s="2" t="str">
        <f t="shared" si="32"/>
        <v/>
      </c>
      <c r="X91" s="2" t="str">
        <f t="shared" si="33"/>
        <v/>
      </c>
      <c r="Y91" s="2" t="str">
        <f t="shared" si="34"/>
        <v/>
      </c>
      <c r="Z91" s="10" t="str">
        <f t="shared" si="35"/>
        <v/>
      </c>
      <c r="AA91" s="52" t="str">
        <f t="shared" si="43"/>
        <v>◯</v>
      </c>
      <c r="AB91" s="58" t="s">
        <v>24</v>
      </c>
      <c r="AC91" s="2" t="str">
        <f t="shared" si="44"/>
        <v/>
      </c>
      <c r="AD91" s="2" t="str">
        <f t="shared" si="45"/>
        <v/>
      </c>
      <c r="AE91" s="2" t="str">
        <f t="shared" si="46"/>
        <v/>
      </c>
      <c r="AF91" s="61" t="str">
        <f t="shared" si="47"/>
        <v/>
      </c>
      <c r="AG91" s="52" t="str">
        <f>LOOKUP(LOOKUP(AB91,ワーク!$D$3:$D$258,ワーク!$G$3:$G$258),ワーク!$F$261:$F$276,ワーク!$G$261:$G$276)</f>
        <v>100%</v>
      </c>
      <c r="AH91" s="64"/>
      <c r="AI91" s="2" t="s">
        <v>548</v>
      </c>
      <c r="AJ91" s="2" t="s">
        <v>549</v>
      </c>
      <c r="AK91" s="2" t="s">
        <v>549</v>
      </c>
      <c r="AL91" s="2" t="s">
        <v>548</v>
      </c>
      <c r="AM91" s="61" t="s">
        <v>549</v>
      </c>
    </row>
    <row r="92" spans="1:71">
      <c r="A92" s="4" t="s">
        <v>182</v>
      </c>
      <c r="B92" s="2" t="s">
        <v>153</v>
      </c>
      <c r="C92" s="2">
        <v>512</v>
      </c>
      <c r="D92" s="2">
        <v>1</v>
      </c>
      <c r="E92" s="2">
        <v>2</v>
      </c>
      <c r="F92" s="10">
        <v>64</v>
      </c>
      <c r="G92" s="1" t="s">
        <v>24</v>
      </c>
      <c r="H92" s="2" t="str">
        <f>LOOKUP(LOOKUP(G92,ワーク!$D$3:$D$258,ワーク!$E$3:$E$258),ワーク!$A$3:$A$66,ワーク!$B$3:$B$66)</f>
        <v>00 17 00 00 17 00 00 17</v>
      </c>
      <c r="I92" s="10" t="str">
        <f>LOOKUP(LOOKUP(G92,ワーク!$D$3:$D$258,ワーク!$F$3:$F$258),ワーク!$D$261:$D$264,ワーク!$E$261:$E$264)</f>
        <v>-</v>
      </c>
      <c r="J92" s="44" t="s">
        <v>24</v>
      </c>
      <c r="K92" s="47" t="str">
        <f t="shared" si="36"/>
        <v/>
      </c>
      <c r="L92" s="2" t="str">
        <f t="shared" si="37"/>
        <v/>
      </c>
      <c r="M92" s="2" t="str">
        <f t="shared" si="38"/>
        <v/>
      </c>
      <c r="N92" s="2" t="str">
        <f t="shared" si="39"/>
        <v/>
      </c>
      <c r="O92" s="2" t="str">
        <f t="shared" si="40"/>
        <v/>
      </c>
      <c r="P92" s="2" t="str">
        <f t="shared" si="41"/>
        <v/>
      </c>
      <c r="Q92" s="2" t="str">
        <f t="shared" si="42"/>
        <v/>
      </c>
      <c r="R92" s="44" t="s">
        <v>24</v>
      </c>
      <c r="S92" s="47" t="str">
        <f t="shared" si="28"/>
        <v/>
      </c>
      <c r="T92" s="2" t="str">
        <f t="shared" si="29"/>
        <v/>
      </c>
      <c r="U92" s="2" t="str">
        <f t="shared" si="30"/>
        <v/>
      </c>
      <c r="V92" s="2" t="str">
        <f t="shared" si="31"/>
        <v/>
      </c>
      <c r="W92" s="2" t="str">
        <f t="shared" si="32"/>
        <v/>
      </c>
      <c r="X92" s="2" t="str">
        <f t="shared" si="33"/>
        <v/>
      </c>
      <c r="Y92" s="2" t="str">
        <f t="shared" si="34"/>
        <v/>
      </c>
      <c r="Z92" s="10" t="str">
        <f t="shared" si="35"/>
        <v/>
      </c>
      <c r="AA92" s="52" t="str">
        <f t="shared" si="43"/>
        <v>◯</v>
      </c>
      <c r="AB92" s="58" t="s">
        <v>24</v>
      </c>
      <c r="AC92" s="2" t="str">
        <f t="shared" si="44"/>
        <v/>
      </c>
      <c r="AD92" s="2" t="str">
        <f t="shared" si="45"/>
        <v/>
      </c>
      <c r="AE92" s="2" t="str">
        <f t="shared" si="46"/>
        <v/>
      </c>
      <c r="AF92" s="61" t="str">
        <f t="shared" si="47"/>
        <v/>
      </c>
      <c r="AG92" s="52" t="str">
        <f>LOOKUP(LOOKUP(AB92,ワーク!$D$3:$D$258,ワーク!$G$3:$G$258),ワーク!$F$261:$F$276,ワーク!$G$261:$G$276)</f>
        <v>100%</v>
      </c>
      <c r="AH92" s="64"/>
      <c r="AI92" s="2" t="s">
        <v>548</v>
      </c>
      <c r="AJ92" s="2" t="s">
        <v>549</v>
      </c>
      <c r="AK92" s="2" t="s">
        <v>549</v>
      </c>
      <c r="AL92" s="2" t="s">
        <v>548</v>
      </c>
      <c r="AM92" s="61" t="s">
        <v>549</v>
      </c>
    </row>
    <row r="93" spans="1:71">
      <c r="A93" s="4" t="s">
        <v>183</v>
      </c>
      <c r="B93" s="2" t="s">
        <v>153</v>
      </c>
      <c r="C93" s="2">
        <v>512</v>
      </c>
      <c r="D93" s="2">
        <v>1</v>
      </c>
      <c r="E93" s="2">
        <v>2</v>
      </c>
      <c r="F93" s="10">
        <v>64</v>
      </c>
      <c r="G93" s="1" t="s">
        <v>24</v>
      </c>
      <c r="H93" s="2" t="str">
        <f>LOOKUP(LOOKUP(G93,ワーク!$D$3:$D$258,ワーク!$E$3:$E$258),ワーク!$A$3:$A$66,ワーク!$B$3:$B$66)</f>
        <v>00 17 00 00 17 00 00 17</v>
      </c>
      <c r="I93" s="10" t="str">
        <f>LOOKUP(LOOKUP(G93,ワーク!$D$3:$D$258,ワーク!$F$3:$F$258),ワーク!$D$261:$D$264,ワーク!$E$261:$E$264)</f>
        <v>-</v>
      </c>
      <c r="J93" s="44" t="s">
        <v>339</v>
      </c>
      <c r="K93" s="47" t="str">
        <f t="shared" si="36"/>
        <v>◯</v>
      </c>
      <c r="L93" s="2" t="str">
        <f t="shared" si="37"/>
        <v>◯</v>
      </c>
      <c r="M93" s="2" t="str">
        <f t="shared" si="38"/>
        <v>◯</v>
      </c>
      <c r="N93" s="2" t="str">
        <f t="shared" si="39"/>
        <v>◯</v>
      </c>
      <c r="O93" s="2" t="str">
        <f t="shared" si="40"/>
        <v>◯</v>
      </c>
      <c r="P93" s="2" t="str">
        <f t="shared" si="41"/>
        <v>◯</v>
      </c>
      <c r="Q93" s="2" t="str">
        <f t="shared" si="42"/>
        <v>◯</v>
      </c>
      <c r="R93" s="44" t="s">
        <v>367</v>
      </c>
      <c r="S93" s="47" t="str">
        <f t="shared" si="28"/>
        <v/>
      </c>
      <c r="T93" s="2" t="str">
        <f t="shared" si="29"/>
        <v/>
      </c>
      <c r="U93" s="2" t="str">
        <f t="shared" si="30"/>
        <v/>
      </c>
      <c r="V93" s="2" t="str">
        <f t="shared" si="31"/>
        <v/>
      </c>
      <c r="W93" s="2" t="str">
        <f t="shared" si="32"/>
        <v/>
      </c>
      <c r="X93" s="2" t="str">
        <f t="shared" si="33"/>
        <v/>
      </c>
      <c r="Y93" s="2" t="str">
        <f t="shared" si="34"/>
        <v>◯</v>
      </c>
      <c r="Z93" s="10" t="str">
        <f t="shared" si="35"/>
        <v>◯</v>
      </c>
      <c r="AA93" s="52" t="str">
        <f t="shared" si="43"/>
        <v>◯</v>
      </c>
      <c r="AB93" s="58" t="s">
        <v>24</v>
      </c>
      <c r="AC93" s="2" t="str">
        <f t="shared" si="44"/>
        <v/>
      </c>
      <c r="AD93" s="2" t="str">
        <f t="shared" si="45"/>
        <v/>
      </c>
      <c r="AE93" s="2" t="str">
        <f t="shared" si="46"/>
        <v/>
      </c>
      <c r="AF93" s="61" t="str">
        <f t="shared" si="47"/>
        <v/>
      </c>
      <c r="AG93" s="52" t="str">
        <f>LOOKUP(LOOKUP(AB93,ワーク!$D$3:$D$258,ワーク!$G$3:$G$258),ワーク!$F$261:$F$276,ワーク!$G$261:$G$276)</f>
        <v>100%</v>
      </c>
      <c r="AH93" s="64"/>
      <c r="AI93" s="2" t="s">
        <v>548</v>
      </c>
      <c r="AJ93" s="2" t="s">
        <v>549</v>
      </c>
      <c r="AK93" s="2" t="s">
        <v>549</v>
      </c>
      <c r="AL93" s="2" t="s">
        <v>548</v>
      </c>
      <c r="AM93" s="61" t="s">
        <v>549</v>
      </c>
    </row>
    <row r="94" spans="1:71">
      <c r="A94" s="4" t="s">
        <v>184</v>
      </c>
      <c r="B94" s="2" t="s">
        <v>154</v>
      </c>
      <c r="C94" s="2">
        <v>512</v>
      </c>
      <c r="D94" s="2">
        <v>2</v>
      </c>
      <c r="E94" s="2">
        <v>2</v>
      </c>
      <c r="F94" s="10">
        <v>64</v>
      </c>
      <c r="G94" s="1" t="s">
        <v>62</v>
      </c>
      <c r="H94" s="2" t="str">
        <f>LOOKUP(LOOKUP(G94,ワーク!$D$3:$D$258,ワーク!$E$3:$E$258),ワーク!$A$3:$A$66,ワーク!$B$3:$B$66)</f>
        <v>39 39 39 39 39 39 39 39</v>
      </c>
      <c r="I94" s="10" t="str">
        <f>LOOKUP(LOOKUP(G94,ワーク!$D$3:$D$258,ワーク!$F$3:$F$258),ワーク!$D$261:$D$264,ワーク!$E$261:$E$264)</f>
        <v>-</v>
      </c>
      <c r="J94" s="44" t="s">
        <v>339</v>
      </c>
      <c r="K94" s="47" t="str">
        <f t="shared" si="36"/>
        <v>◯</v>
      </c>
      <c r="L94" s="2" t="str">
        <f t="shared" si="37"/>
        <v>◯</v>
      </c>
      <c r="M94" s="2" t="str">
        <f t="shared" si="38"/>
        <v>◯</v>
      </c>
      <c r="N94" s="2" t="str">
        <f t="shared" si="39"/>
        <v>◯</v>
      </c>
      <c r="O94" s="2" t="str">
        <f t="shared" si="40"/>
        <v>◯</v>
      </c>
      <c r="P94" s="2" t="str">
        <f t="shared" si="41"/>
        <v>◯</v>
      </c>
      <c r="Q94" s="2" t="str">
        <f t="shared" si="42"/>
        <v>◯</v>
      </c>
      <c r="R94" s="44" t="s">
        <v>371</v>
      </c>
      <c r="S94" s="47" t="str">
        <f t="shared" si="28"/>
        <v>◯</v>
      </c>
      <c r="T94" s="2" t="str">
        <f t="shared" si="29"/>
        <v>◯</v>
      </c>
      <c r="U94" s="2" t="str">
        <f t="shared" si="30"/>
        <v>◯</v>
      </c>
      <c r="V94" s="2" t="str">
        <f t="shared" si="31"/>
        <v>◯</v>
      </c>
      <c r="W94" s="2" t="str">
        <f t="shared" si="32"/>
        <v>◯</v>
      </c>
      <c r="X94" s="2" t="str">
        <f t="shared" si="33"/>
        <v>◯</v>
      </c>
      <c r="Y94" s="2" t="str">
        <f t="shared" si="34"/>
        <v>◯</v>
      </c>
      <c r="Z94" s="10" t="str">
        <f t="shared" si="35"/>
        <v>◯</v>
      </c>
      <c r="AA94" s="52" t="str">
        <f t="shared" si="43"/>
        <v>◯</v>
      </c>
      <c r="AB94" s="58" t="s">
        <v>45</v>
      </c>
      <c r="AC94" s="2" t="str">
        <f t="shared" si="44"/>
        <v/>
      </c>
      <c r="AD94" s="2" t="str">
        <f t="shared" si="45"/>
        <v>◯</v>
      </c>
      <c r="AE94" s="2" t="str">
        <f t="shared" si="46"/>
        <v/>
      </c>
      <c r="AF94" s="61" t="str">
        <f t="shared" si="47"/>
        <v/>
      </c>
      <c r="AG94" s="52" t="str">
        <f>LOOKUP(LOOKUP(AB94,ワーク!$D$3:$D$258,ワーク!$G$3:$G$258),ワーク!$F$261:$F$276,ワーク!$G$261:$G$276)</f>
        <v>1/2</v>
      </c>
      <c r="AH94" s="64"/>
      <c r="AI94" s="2" t="s">
        <v>548</v>
      </c>
      <c r="AJ94" s="2" t="s">
        <v>548</v>
      </c>
      <c r="AK94" s="2" t="s">
        <v>548</v>
      </c>
      <c r="AL94" s="2" t="s">
        <v>548</v>
      </c>
      <c r="AM94" s="61" t="s">
        <v>548</v>
      </c>
    </row>
    <row r="95" spans="1:71">
      <c r="A95" s="4" t="s">
        <v>185</v>
      </c>
      <c r="B95" s="2" t="s">
        <v>155</v>
      </c>
      <c r="C95" s="2">
        <v>6400</v>
      </c>
      <c r="D95" s="2">
        <v>16</v>
      </c>
      <c r="E95" s="2">
        <v>25</v>
      </c>
      <c r="F95" s="10">
        <v>64</v>
      </c>
      <c r="G95" s="1" t="s">
        <v>61</v>
      </c>
      <c r="H95" s="2" t="str">
        <f>LOOKUP(LOOKUP(G95,ワーク!$D$3:$D$258,ワーク!$E$3:$E$258),ワーク!$A$3:$A$66,ワーク!$B$3:$B$66)</f>
        <v>38 2A 07 08 07 08 38 38</v>
      </c>
      <c r="I95" s="10" t="str">
        <f>LOOKUP(LOOKUP(G95,ワーク!$D$3:$D$258,ワーク!$F$3:$F$258),ワーク!$D$261:$D$264,ワーク!$E$261:$E$264)</f>
        <v>-</v>
      </c>
      <c r="J95" s="44" t="s">
        <v>339</v>
      </c>
      <c r="K95" s="47" t="str">
        <f t="shared" si="36"/>
        <v>◯</v>
      </c>
      <c r="L95" s="2" t="str">
        <f t="shared" si="37"/>
        <v>◯</v>
      </c>
      <c r="M95" s="2" t="str">
        <f t="shared" si="38"/>
        <v>◯</v>
      </c>
      <c r="N95" s="2" t="str">
        <f t="shared" si="39"/>
        <v>◯</v>
      </c>
      <c r="O95" s="2" t="str">
        <f t="shared" si="40"/>
        <v>◯</v>
      </c>
      <c r="P95" s="2" t="str">
        <f t="shared" si="41"/>
        <v>◯</v>
      </c>
      <c r="Q95" s="2" t="str">
        <f t="shared" si="42"/>
        <v>◯</v>
      </c>
      <c r="R95" s="44" t="s">
        <v>372</v>
      </c>
      <c r="S95" s="47" t="str">
        <f t="shared" si="28"/>
        <v>◯</v>
      </c>
      <c r="T95" s="2" t="str">
        <f t="shared" si="29"/>
        <v>◯</v>
      </c>
      <c r="U95" s="2" t="str">
        <f t="shared" si="30"/>
        <v>◯</v>
      </c>
      <c r="V95" s="2" t="str">
        <f t="shared" si="31"/>
        <v>◯</v>
      </c>
      <c r="W95" s="2" t="str">
        <f t="shared" si="32"/>
        <v>◯</v>
      </c>
      <c r="X95" s="2" t="str">
        <f t="shared" si="33"/>
        <v>◯</v>
      </c>
      <c r="Y95" s="2" t="str">
        <f t="shared" si="34"/>
        <v/>
      </c>
      <c r="Z95" s="10" t="str">
        <f t="shared" si="35"/>
        <v>◯</v>
      </c>
      <c r="AA95" s="52" t="str">
        <f t="shared" si="43"/>
        <v>◯</v>
      </c>
      <c r="AB95" s="58" t="s">
        <v>29</v>
      </c>
      <c r="AC95" s="2" t="str">
        <f t="shared" si="44"/>
        <v/>
      </c>
      <c r="AD95" s="2" t="str">
        <f t="shared" si="45"/>
        <v/>
      </c>
      <c r="AE95" s="2" t="str">
        <f t="shared" si="46"/>
        <v/>
      </c>
      <c r="AF95" s="61" t="str">
        <f t="shared" si="47"/>
        <v/>
      </c>
      <c r="AG95" s="52" t="str">
        <f>LOOKUP(LOOKUP(AB95,ワーク!$D$3:$D$258,ワーク!$G$3:$G$258),ワーク!$F$261:$F$276,ワーク!$G$261:$G$276)</f>
        <v>1/6</v>
      </c>
      <c r="AH95" s="64" t="s">
        <v>546</v>
      </c>
      <c r="AI95" s="2" t="s">
        <v>548</v>
      </c>
      <c r="AJ95" s="2" t="s">
        <v>548</v>
      </c>
      <c r="AK95" s="2" t="s">
        <v>548</v>
      </c>
      <c r="AL95" s="2" t="s">
        <v>548</v>
      </c>
      <c r="AM95" s="61" t="s">
        <v>548</v>
      </c>
    </row>
    <row r="96" spans="1:71">
      <c r="A96" s="4" t="s">
        <v>186</v>
      </c>
      <c r="B96" s="2" t="s">
        <v>156</v>
      </c>
      <c r="C96" s="2">
        <v>4096</v>
      </c>
      <c r="D96" s="2">
        <v>32</v>
      </c>
      <c r="E96" s="2">
        <v>16</v>
      </c>
      <c r="F96" s="10">
        <v>128</v>
      </c>
      <c r="G96" s="1" t="s">
        <v>28</v>
      </c>
      <c r="H96" s="2" t="str">
        <f>LOOKUP(LOOKUP(G96,ワーク!$D$3:$D$258,ワーク!$E$3:$E$258),ワーク!$A$3:$A$66,ワーク!$B$3:$B$66)</f>
        <v>03 00 00 03 00 00 00 03</v>
      </c>
      <c r="I96" s="10" t="str">
        <f>LOOKUP(LOOKUP(G96,ワーク!$D$3:$D$258,ワーク!$F$3:$F$258),ワーク!$D$261:$D$264,ワーク!$E$261:$E$264)</f>
        <v>-</v>
      </c>
      <c r="J96" s="44" t="s">
        <v>24</v>
      </c>
      <c r="K96" s="47" t="str">
        <f t="shared" si="36"/>
        <v/>
      </c>
      <c r="L96" s="2" t="str">
        <f t="shared" si="37"/>
        <v/>
      </c>
      <c r="M96" s="2" t="str">
        <f t="shared" si="38"/>
        <v/>
      </c>
      <c r="N96" s="2" t="str">
        <f t="shared" si="39"/>
        <v/>
      </c>
      <c r="O96" s="2" t="str">
        <f t="shared" si="40"/>
        <v/>
      </c>
      <c r="P96" s="2" t="str">
        <f t="shared" si="41"/>
        <v/>
      </c>
      <c r="Q96" s="2" t="str">
        <f t="shared" si="42"/>
        <v/>
      </c>
      <c r="R96" s="44" t="s">
        <v>24</v>
      </c>
      <c r="S96" s="47" t="str">
        <f t="shared" si="28"/>
        <v/>
      </c>
      <c r="T96" s="2" t="str">
        <f t="shared" si="29"/>
        <v/>
      </c>
      <c r="U96" s="2" t="str">
        <f t="shared" si="30"/>
        <v/>
      </c>
      <c r="V96" s="2" t="str">
        <f t="shared" si="31"/>
        <v/>
      </c>
      <c r="W96" s="2" t="str">
        <f t="shared" si="32"/>
        <v/>
      </c>
      <c r="X96" s="2" t="str">
        <f t="shared" si="33"/>
        <v/>
      </c>
      <c r="Y96" s="2" t="str">
        <f t="shared" si="34"/>
        <v/>
      </c>
      <c r="Z96" s="10" t="str">
        <f t="shared" si="35"/>
        <v/>
      </c>
      <c r="AA96" s="52" t="str">
        <f t="shared" si="43"/>
        <v>◯</v>
      </c>
      <c r="AB96" s="58" t="s">
        <v>5</v>
      </c>
      <c r="AC96" s="2" t="str">
        <f t="shared" si="44"/>
        <v/>
      </c>
      <c r="AD96" s="2" t="str">
        <f t="shared" si="45"/>
        <v/>
      </c>
      <c r="AE96" s="2" t="str">
        <f t="shared" si="46"/>
        <v/>
      </c>
      <c r="AF96" s="61" t="str">
        <f t="shared" si="47"/>
        <v/>
      </c>
      <c r="AG96" s="52" t="str">
        <f>LOOKUP(LOOKUP(AB96,ワーク!$D$3:$D$258,ワーク!$G$3:$G$258),ワーク!$F$261:$F$276,ワーク!$G$261:$G$276)</f>
        <v>0%</v>
      </c>
      <c r="AH96" s="64" t="s">
        <v>546</v>
      </c>
      <c r="AI96" s="2" t="s">
        <v>548</v>
      </c>
      <c r="AJ96" s="2" t="s">
        <v>549</v>
      </c>
      <c r="AK96" s="2" t="s">
        <v>549</v>
      </c>
      <c r="AL96" s="2" t="s">
        <v>549</v>
      </c>
      <c r="AM96" s="61" t="s">
        <v>549</v>
      </c>
    </row>
    <row r="97" spans="1:39">
      <c r="A97" s="4" t="s">
        <v>187</v>
      </c>
      <c r="B97" s="2" t="s">
        <v>157</v>
      </c>
      <c r="C97" s="2">
        <v>4096</v>
      </c>
      <c r="D97" s="2">
        <v>32</v>
      </c>
      <c r="E97" s="2">
        <v>16</v>
      </c>
      <c r="F97" s="10">
        <v>128</v>
      </c>
      <c r="G97" s="1" t="s">
        <v>28</v>
      </c>
      <c r="H97" s="2" t="str">
        <f>LOOKUP(LOOKUP(G97,ワーク!$D$3:$D$258,ワーク!$E$3:$E$258),ワーク!$A$3:$A$66,ワーク!$B$3:$B$66)</f>
        <v>03 00 00 03 00 00 00 03</v>
      </c>
      <c r="I97" s="10" t="str">
        <f>LOOKUP(LOOKUP(G97,ワーク!$D$3:$D$258,ワーク!$F$3:$F$258),ワーク!$D$261:$D$264,ワーク!$E$261:$E$264)</f>
        <v>-</v>
      </c>
      <c r="J97" s="44" t="s">
        <v>24</v>
      </c>
      <c r="K97" s="47" t="str">
        <f t="shared" si="36"/>
        <v/>
      </c>
      <c r="L97" s="2" t="str">
        <f t="shared" si="37"/>
        <v/>
      </c>
      <c r="M97" s="2" t="str">
        <f t="shared" si="38"/>
        <v/>
      </c>
      <c r="N97" s="2" t="str">
        <f t="shared" si="39"/>
        <v/>
      </c>
      <c r="O97" s="2" t="str">
        <f t="shared" si="40"/>
        <v/>
      </c>
      <c r="P97" s="2" t="str">
        <f t="shared" si="41"/>
        <v/>
      </c>
      <c r="Q97" s="2" t="str">
        <f t="shared" si="42"/>
        <v/>
      </c>
      <c r="R97" s="44" t="s">
        <v>24</v>
      </c>
      <c r="S97" s="47" t="str">
        <f t="shared" si="28"/>
        <v/>
      </c>
      <c r="T97" s="2" t="str">
        <f t="shared" si="29"/>
        <v/>
      </c>
      <c r="U97" s="2" t="str">
        <f t="shared" si="30"/>
        <v/>
      </c>
      <c r="V97" s="2" t="str">
        <f t="shared" si="31"/>
        <v/>
      </c>
      <c r="W97" s="2" t="str">
        <f t="shared" si="32"/>
        <v/>
      </c>
      <c r="X97" s="2" t="str">
        <f t="shared" si="33"/>
        <v/>
      </c>
      <c r="Y97" s="2" t="str">
        <f t="shared" si="34"/>
        <v/>
      </c>
      <c r="Z97" s="10" t="str">
        <f t="shared" si="35"/>
        <v/>
      </c>
      <c r="AA97" s="52" t="str">
        <f t="shared" si="43"/>
        <v>◯</v>
      </c>
      <c r="AB97" s="58" t="s">
        <v>5</v>
      </c>
      <c r="AC97" s="2" t="str">
        <f t="shared" si="44"/>
        <v/>
      </c>
      <c r="AD97" s="2" t="str">
        <f t="shared" si="45"/>
        <v/>
      </c>
      <c r="AE97" s="2" t="str">
        <f t="shared" si="46"/>
        <v/>
      </c>
      <c r="AF97" s="61" t="str">
        <f t="shared" si="47"/>
        <v/>
      </c>
      <c r="AG97" s="52" t="str">
        <f>LOOKUP(LOOKUP(AB97,ワーク!$D$3:$D$258,ワーク!$G$3:$G$258),ワーク!$F$261:$F$276,ワーク!$G$261:$G$276)</f>
        <v>0%</v>
      </c>
      <c r="AH97" s="64" t="s">
        <v>546</v>
      </c>
      <c r="AI97" s="2" t="s">
        <v>548</v>
      </c>
      <c r="AJ97" s="2" t="s">
        <v>549</v>
      </c>
      <c r="AK97" s="2" t="s">
        <v>549</v>
      </c>
      <c r="AL97" s="2" t="s">
        <v>549</v>
      </c>
      <c r="AM97" s="61" t="s">
        <v>549</v>
      </c>
    </row>
    <row r="98" spans="1:39" ht="14.25" thickBot="1">
      <c r="A98" s="5" t="s">
        <v>188</v>
      </c>
      <c r="B98" s="6" t="s">
        <v>158</v>
      </c>
      <c r="C98" s="6">
        <v>8192</v>
      </c>
      <c r="D98" s="6">
        <v>16</v>
      </c>
      <c r="E98" s="6">
        <v>32</v>
      </c>
      <c r="F98" s="33">
        <v>96</v>
      </c>
      <c r="G98" s="37" t="s">
        <v>28</v>
      </c>
      <c r="H98" s="6" t="str">
        <f>LOOKUP(LOOKUP(G98,ワーク!$D$3:$D$258,ワーク!$E$3:$E$258),ワーク!$A$3:$A$66,ワーク!$B$3:$B$66)</f>
        <v>03 00 00 03 00 00 00 03</v>
      </c>
      <c r="I98" s="33" t="str">
        <f>LOOKUP(LOOKUP(G98,ワーク!$D$3:$D$258,ワーク!$F$3:$F$258),ワーク!$D$261:$D$264,ワーク!$E$261:$E$264)</f>
        <v>-</v>
      </c>
      <c r="J98" s="45" t="s">
        <v>24</v>
      </c>
      <c r="K98" s="48" t="str">
        <f t="shared" si="36"/>
        <v/>
      </c>
      <c r="L98" s="6" t="str">
        <f t="shared" si="37"/>
        <v/>
      </c>
      <c r="M98" s="6" t="str">
        <f t="shared" si="38"/>
        <v/>
      </c>
      <c r="N98" s="6" t="str">
        <f t="shared" si="39"/>
        <v/>
      </c>
      <c r="O98" s="6" t="str">
        <f t="shared" si="40"/>
        <v/>
      </c>
      <c r="P98" s="6" t="str">
        <f t="shared" si="41"/>
        <v/>
      </c>
      <c r="Q98" s="6" t="str">
        <f t="shared" si="42"/>
        <v/>
      </c>
      <c r="R98" s="45" t="s">
        <v>24</v>
      </c>
      <c r="S98" s="48" t="str">
        <f t="shared" si="28"/>
        <v/>
      </c>
      <c r="T98" s="6" t="str">
        <f t="shared" si="29"/>
        <v/>
      </c>
      <c r="U98" s="6" t="str">
        <f t="shared" si="30"/>
        <v/>
      </c>
      <c r="V98" s="6" t="str">
        <f t="shared" si="31"/>
        <v/>
      </c>
      <c r="W98" s="6" t="str">
        <f t="shared" si="32"/>
        <v/>
      </c>
      <c r="X98" s="6" t="str">
        <f t="shared" si="33"/>
        <v/>
      </c>
      <c r="Y98" s="6" t="str">
        <f t="shared" si="34"/>
        <v/>
      </c>
      <c r="Z98" s="33" t="str">
        <f t="shared" si="35"/>
        <v/>
      </c>
      <c r="AA98" s="53" t="str">
        <f t="shared" si="43"/>
        <v>◯</v>
      </c>
      <c r="AB98" s="58" t="s">
        <v>5</v>
      </c>
      <c r="AC98" s="6" t="str">
        <f t="shared" si="44"/>
        <v/>
      </c>
      <c r="AD98" s="6" t="str">
        <f t="shared" si="45"/>
        <v/>
      </c>
      <c r="AE98" s="6" t="str">
        <f t="shared" si="46"/>
        <v/>
      </c>
      <c r="AF98" s="62" t="str">
        <f t="shared" si="47"/>
        <v/>
      </c>
      <c r="AG98" s="53" t="str">
        <f>LOOKUP(LOOKUP(AB98,ワーク!$D$3:$D$258,ワーク!$G$3:$G$258),ワーク!$F$261:$F$276,ワーク!$G$261:$G$276)</f>
        <v>0%</v>
      </c>
      <c r="AH98" s="65" t="s">
        <v>546</v>
      </c>
      <c r="AI98" s="6" t="s">
        <v>548</v>
      </c>
      <c r="AJ98" s="6" t="s">
        <v>549</v>
      </c>
      <c r="AK98" s="6" t="s">
        <v>549</v>
      </c>
      <c r="AL98" s="6" t="s">
        <v>549</v>
      </c>
      <c r="AM98" s="62" t="s">
        <v>549</v>
      </c>
    </row>
  </sheetData>
  <mergeCells count="23">
    <mergeCell ref="AI1:AI2"/>
    <mergeCell ref="AJ1:AJ2"/>
    <mergeCell ref="AK1:AK2"/>
    <mergeCell ref="AL1:AL2"/>
    <mergeCell ref="AM1:AM2"/>
    <mergeCell ref="A1:A2"/>
    <mergeCell ref="B1:B2"/>
    <mergeCell ref="C1:C2"/>
    <mergeCell ref="D1:D2"/>
    <mergeCell ref="E1:E2"/>
    <mergeCell ref="AH1:AH2"/>
    <mergeCell ref="AG1:AG2"/>
    <mergeCell ref="AB1:AB2"/>
    <mergeCell ref="AC1:AF1"/>
    <mergeCell ref="F1:F2"/>
    <mergeCell ref="AA1:AA2"/>
    <mergeCell ref="H1:H2"/>
    <mergeCell ref="K1:Q1"/>
    <mergeCell ref="J1:J2"/>
    <mergeCell ref="S1:Z1"/>
    <mergeCell ref="R1:R2"/>
    <mergeCell ref="G1:G2"/>
    <mergeCell ref="I1:I2"/>
  </mergeCells>
  <phoneticPr fontId="1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13.5"/>
  <cols>
    <col min="2" max="2" width="41.25" customWidth="1"/>
    <col min="4" max="4" width="5.625" bestFit="1" customWidth="1"/>
    <col min="5" max="5" width="6.625" bestFit="1" customWidth="1"/>
    <col min="6" max="6" width="7.75" bestFit="1" customWidth="1"/>
    <col min="7" max="7" width="7.875" bestFit="1" customWidth="1"/>
    <col min="8" max="9" width="6.625" bestFit="1" customWidth="1"/>
    <col min="10" max="10" width="6.375" bestFit="1" customWidth="1"/>
    <col min="11" max="11" width="10" bestFit="1" customWidth="1"/>
    <col min="12" max="12" width="8.25" bestFit="1" customWidth="1"/>
    <col min="13" max="13" width="10" bestFit="1" customWidth="1"/>
    <col min="14" max="14" width="6.625" bestFit="1" customWidth="1"/>
    <col min="15" max="15" width="7.5" bestFit="1" customWidth="1"/>
    <col min="16" max="16" width="7.75" bestFit="1" customWidth="1"/>
    <col min="17" max="17" width="6" bestFit="1" customWidth="1"/>
    <col min="18" max="18" width="8.875" bestFit="1" customWidth="1"/>
  </cols>
  <sheetData>
    <row r="1" spans="1:31">
      <c r="A1" s="73" t="s">
        <v>190</v>
      </c>
      <c r="B1" s="73" t="s">
        <v>191</v>
      </c>
      <c r="C1" s="82" t="s">
        <v>246</v>
      </c>
      <c r="D1" s="91" t="s">
        <v>247</v>
      </c>
      <c r="E1" s="92"/>
      <c r="F1" s="92"/>
      <c r="G1" s="92"/>
      <c r="H1" s="92"/>
      <c r="I1" s="92"/>
      <c r="J1" s="93"/>
      <c r="K1" s="79" t="s">
        <v>267</v>
      </c>
      <c r="L1" s="73"/>
      <c r="M1" s="73"/>
      <c r="N1" s="73"/>
      <c r="O1" s="73"/>
      <c r="P1" s="73"/>
      <c r="Q1" s="73"/>
      <c r="R1" s="74"/>
    </row>
    <row r="2" spans="1:31" ht="21">
      <c r="A2" s="89"/>
      <c r="B2" s="89"/>
      <c r="C2" s="90"/>
      <c r="D2" s="27" t="s">
        <v>248</v>
      </c>
      <c r="E2" s="28" t="s">
        <v>249</v>
      </c>
      <c r="F2" s="28" t="s">
        <v>250</v>
      </c>
      <c r="G2" s="28" t="s">
        <v>251</v>
      </c>
      <c r="H2" s="28" t="s">
        <v>252</v>
      </c>
      <c r="I2" s="28" t="s">
        <v>253</v>
      </c>
      <c r="J2" s="29" t="s">
        <v>254</v>
      </c>
      <c r="K2" s="30" t="s">
        <v>256</v>
      </c>
      <c r="L2" s="26" t="s">
        <v>257</v>
      </c>
      <c r="M2" s="26" t="s">
        <v>258</v>
      </c>
      <c r="N2" s="26" t="s">
        <v>266</v>
      </c>
      <c r="O2" s="26" t="s">
        <v>259</v>
      </c>
      <c r="P2" s="26" t="s">
        <v>260</v>
      </c>
      <c r="Q2" s="26" t="s">
        <v>261</v>
      </c>
      <c r="R2" s="31" t="s">
        <v>262</v>
      </c>
    </row>
    <row r="3" spans="1:31">
      <c r="A3" s="1" t="s">
        <v>24</v>
      </c>
      <c r="B3" s="2" t="s">
        <v>192</v>
      </c>
      <c r="C3" s="10">
        <v>0</v>
      </c>
      <c r="D3" s="12"/>
      <c r="E3" s="13" t="s">
        <v>255</v>
      </c>
      <c r="F3" s="13"/>
      <c r="G3" s="13"/>
      <c r="H3" s="13"/>
      <c r="I3" s="13"/>
      <c r="J3" s="14"/>
      <c r="K3" s="12"/>
      <c r="L3" s="13" t="s">
        <v>263</v>
      </c>
      <c r="M3" s="13"/>
      <c r="N3" s="13"/>
      <c r="O3" s="13"/>
      <c r="P3" s="13"/>
      <c r="Q3" s="13"/>
      <c r="R3" s="14"/>
      <c r="S3" s="1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1" t="s">
        <v>25</v>
      </c>
      <c r="B4" s="2" t="s">
        <v>193</v>
      </c>
      <c r="C4" s="10">
        <v>12</v>
      </c>
      <c r="D4" s="12"/>
      <c r="E4" s="13" t="s">
        <v>255</v>
      </c>
      <c r="F4" s="13"/>
      <c r="G4" s="13"/>
      <c r="H4" s="13"/>
      <c r="I4" s="13"/>
      <c r="J4" s="14"/>
      <c r="K4" s="12"/>
      <c r="L4" s="13"/>
      <c r="M4" s="13" t="s">
        <v>263</v>
      </c>
      <c r="N4" s="13"/>
      <c r="O4" s="13"/>
      <c r="P4" s="13"/>
      <c r="Q4" s="13"/>
      <c r="R4" s="14"/>
      <c r="S4" s="1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1" t="s">
        <v>26</v>
      </c>
      <c r="B5" s="2" t="s">
        <v>194</v>
      </c>
      <c r="C5" s="10">
        <v>2</v>
      </c>
      <c r="D5" s="12"/>
      <c r="E5" s="13"/>
      <c r="F5" s="13"/>
      <c r="G5" s="13" t="s">
        <v>255</v>
      </c>
      <c r="H5" s="13"/>
      <c r="I5" s="13"/>
      <c r="J5" s="14"/>
      <c r="K5" s="12" t="s">
        <v>264</v>
      </c>
      <c r="L5" s="13"/>
      <c r="M5" s="13"/>
      <c r="N5" s="13"/>
      <c r="O5" s="13"/>
      <c r="P5" s="13"/>
      <c r="Q5" s="13"/>
      <c r="R5" s="14"/>
      <c r="S5" s="1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1" t="s">
        <v>27</v>
      </c>
      <c r="B6" s="2" t="s">
        <v>195</v>
      </c>
      <c r="C6" s="10">
        <v>2</v>
      </c>
      <c r="D6" s="12"/>
      <c r="E6" s="13" t="s">
        <v>255</v>
      </c>
      <c r="F6" s="13"/>
      <c r="G6" s="13"/>
      <c r="H6" s="13"/>
      <c r="I6" s="13"/>
      <c r="J6" s="14"/>
      <c r="K6" s="12"/>
      <c r="L6" s="13" t="s">
        <v>263</v>
      </c>
      <c r="M6" s="13" t="s">
        <v>264</v>
      </c>
      <c r="N6" s="13" t="s">
        <v>264</v>
      </c>
      <c r="O6" s="13"/>
      <c r="P6" s="13"/>
      <c r="Q6" s="13"/>
      <c r="R6" s="14"/>
      <c r="S6" s="11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1" t="s">
        <v>28</v>
      </c>
      <c r="B7" s="2" t="s">
        <v>196</v>
      </c>
      <c r="C7" s="10">
        <v>1</v>
      </c>
      <c r="D7" s="12"/>
      <c r="E7" s="13" t="s">
        <v>255</v>
      </c>
      <c r="F7" s="13"/>
      <c r="G7" s="13"/>
      <c r="H7" s="13"/>
      <c r="I7" s="13"/>
      <c r="J7" s="14"/>
      <c r="K7" s="12"/>
      <c r="L7" s="13"/>
      <c r="M7" s="13" t="s">
        <v>264</v>
      </c>
      <c r="N7" s="13" t="s">
        <v>263</v>
      </c>
      <c r="O7" s="13"/>
      <c r="P7" s="13"/>
      <c r="Q7" s="13"/>
      <c r="R7" s="14"/>
      <c r="S7" s="1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1" t="s">
        <v>29</v>
      </c>
      <c r="B8" s="2" t="s">
        <v>197</v>
      </c>
      <c r="C8" s="10">
        <v>1</v>
      </c>
      <c r="D8" s="12"/>
      <c r="E8" s="13" t="s">
        <v>255</v>
      </c>
      <c r="F8" s="13"/>
      <c r="G8" s="13"/>
      <c r="H8" s="13"/>
      <c r="I8" s="13"/>
      <c r="J8" s="14"/>
      <c r="K8" s="12"/>
      <c r="L8" s="13"/>
      <c r="M8" s="13" t="s">
        <v>263</v>
      </c>
      <c r="N8" s="13" t="s">
        <v>264</v>
      </c>
      <c r="O8" s="13"/>
      <c r="P8" s="13"/>
      <c r="Q8" s="13"/>
      <c r="R8" s="14"/>
      <c r="S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1" t="s">
        <v>30</v>
      </c>
      <c r="B9" s="2" t="s">
        <v>198</v>
      </c>
      <c r="C9" s="10">
        <v>2</v>
      </c>
      <c r="D9" s="12"/>
      <c r="E9" s="13" t="s">
        <v>255</v>
      </c>
      <c r="F9" s="13"/>
      <c r="G9" s="13"/>
      <c r="H9" s="13"/>
      <c r="I9" s="13"/>
      <c r="J9" s="14"/>
      <c r="K9" s="12"/>
      <c r="L9" s="13"/>
      <c r="M9" s="13" t="s">
        <v>264</v>
      </c>
      <c r="N9" s="13" t="s">
        <v>263</v>
      </c>
      <c r="O9" s="13"/>
      <c r="P9" s="13"/>
      <c r="Q9" s="13"/>
      <c r="R9" s="14"/>
      <c r="S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1" t="s">
        <v>31</v>
      </c>
      <c r="B10" s="2" t="s">
        <v>199</v>
      </c>
      <c r="C10" s="10">
        <v>3</v>
      </c>
      <c r="D10" s="12"/>
      <c r="E10" s="13" t="s">
        <v>255</v>
      </c>
      <c r="F10" s="13"/>
      <c r="G10" s="13"/>
      <c r="H10" s="13"/>
      <c r="I10" s="13"/>
      <c r="J10" s="14"/>
      <c r="K10" s="12"/>
      <c r="L10" s="13"/>
      <c r="M10" s="13" t="s">
        <v>263</v>
      </c>
      <c r="N10" s="13"/>
      <c r="O10" s="13"/>
      <c r="P10" s="13"/>
      <c r="Q10" s="13"/>
      <c r="R10" s="14"/>
      <c r="S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1" t="s">
        <v>32</v>
      </c>
      <c r="B11" s="2" t="s">
        <v>200</v>
      </c>
      <c r="C11" s="10">
        <v>3</v>
      </c>
      <c r="D11" s="12"/>
      <c r="E11" s="13" t="s">
        <v>255</v>
      </c>
      <c r="F11" s="13"/>
      <c r="G11" s="13"/>
      <c r="H11" s="13"/>
      <c r="I11" s="13"/>
      <c r="J11" s="14"/>
      <c r="K11" s="12"/>
      <c r="L11" s="13"/>
      <c r="M11" s="13" t="s">
        <v>263</v>
      </c>
      <c r="N11" s="13"/>
      <c r="O11" s="13"/>
      <c r="P11" s="13"/>
      <c r="Q11" s="13"/>
      <c r="R11" s="14"/>
      <c r="S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>
      <c r="A12" s="1" t="s">
        <v>33</v>
      </c>
      <c r="B12" s="2" t="s">
        <v>201</v>
      </c>
      <c r="C12" s="10">
        <v>6</v>
      </c>
      <c r="D12" s="12"/>
      <c r="E12" s="13" t="s">
        <v>255</v>
      </c>
      <c r="F12" s="13"/>
      <c r="G12" s="13"/>
      <c r="H12" s="13"/>
      <c r="I12" s="13"/>
      <c r="J12" s="14"/>
      <c r="K12" s="12"/>
      <c r="L12" s="13" t="s">
        <v>263</v>
      </c>
      <c r="M12" s="13"/>
      <c r="N12" s="13"/>
      <c r="O12" s="13"/>
      <c r="P12" s="13" t="s">
        <v>263</v>
      </c>
      <c r="Q12" s="13"/>
      <c r="R12" s="14" t="s">
        <v>263</v>
      </c>
      <c r="S12" s="1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1" t="s">
        <v>0</v>
      </c>
      <c r="B13" s="2" t="s">
        <v>202</v>
      </c>
      <c r="C13" s="10">
        <v>8</v>
      </c>
      <c r="D13" s="12"/>
      <c r="E13" s="13" t="s">
        <v>255</v>
      </c>
      <c r="F13" s="13"/>
      <c r="G13" s="13"/>
      <c r="H13" s="13"/>
      <c r="I13" s="13"/>
      <c r="J13" s="14"/>
      <c r="K13" s="12"/>
      <c r="L13" s="13" t="s">
        <v>263</v>
      </c>
      <c r="M13" s="13"/>
      <c r="N13" s="13"/>
      <c r="O13" s="13"/>
      <c r="P13" s="13" t="s">
        <v>263</v>
      </c>
      <c r="Q13" s="13"/>
      <c r="R13" s="14" t="s">
        <v>263</v>
      </c>
      <c r="S13" s="1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1" t="s">
        <v>1</v>
      </c>
      <c r="B14" s="2" t="s">
        <v>203</v>
      </c>
      <c r="C14" s="10">
        <v>10</v>
      </c>
      <c r="D14" s="12"/>
      <c r="E14" s="13" t="s">
        <v>255</v>
      </c>
      <c r="F14" s="13"/>
      <c r="G14" s="13"/>
      <c r="H14" s="13"/>
      <c r="I14" s="13"/>
      <c r="J14" s="14"/>
      <c r="K14" s="12"/>
      <c r="L14" s="13"/>
      <c r="M14" s="13"/>
      <c r="N14" s="13"/>
      <c r="O14" s="13"/>
      <c r="P14" s="13"/>
      <c r="Q14" s="13"/>
      <c r="R14" s="14"/>
      <c r="S14" s="1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>
      <c r="A15" s="1" t="s">
        <v>2</v>
      </c>
      <c r="B15" s="2" t="s">
        <v>204</v>
      </c>
      <c r="C15" s="10">
        <v>14</v>
      </c>
      <c r="D15" s="12"/>
      <c r="E15" s="13" t="s">
        <v>255</v>
      </c>
      <c r="F15" s="13"/>
      <c r="G15" s="13"/>
      <c r="H15" s="13"/>
      <c r="I15" s="13"/>
      <c r="J15" s="14"/>
      <c r="K15" s="12"/>
      <c r="L15" s="13" t="s">
        <v>264</v>
      </c>
      <c r="M15" s="13"/>
      <c r="N15" s="13"/>
      <c r="O15" s="13"/>
      <c r="P15" s="13"/>
      <c r="Q15" s="13"/>
      <c r="R15" s="14"/>
      <c r="S15" s="1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>
      <c r="A16" s="1" t="s">
        <v>3</v>
      </c>
      <c r="B16" s="2" t="s">
        <v>265</v>
      </c>
      <c r="C16" s="10">
        <v>8</v>
      </c>
      <c r="D16" s="12"/>
      <c r="E16" s="13" t="s">
        <v>255</v>
      </c>
      <c r="F16" s="13"/>
      <c r="G16" s="13"/>
      <c r="H16" s="13"/>
      <c r="I16" s="13"/>
      <c r="J16" s="14"/>
      <c r="K16" s="12"/>
      <c r="L16" s="13"/>
      <c r="M16" s="13"/>
      <c r="N16" s="13"/>
      <c r="O16" s="13"/>
      <c r="P16" s="13"/>
      <c r="Q16" s="13"/>
      <c r="R16" s="14"/>
      <c r="S16" s="1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1" t="s">
        <v>4</v>
      </c>
      <c r="B17" s="2" t="s">
        <v>205</v>
      </c>
      <c r="C17" s="10">
        <v>6</v>
      </c>
      <c r="D17" s="12"/>
      <c r="E17" s="13"/>
      <c r="F17" s="13"/>
      <c r="G17" s="13"/>
      <c r="H17" s="13"/>
      <c r="I17" s="13" t="s">
        <v>255</v>
      </c>
      <c r="J17" s="14"/>
      <c r="K17" s="12"/>
      <c r="L17" s="13" t="s">
        <v>263</v>
      </c>
      <c r="M17" s="13" t="s">
        <v>264</v>
      </c>
      <c r="N17" s="13" t="s">
        <v>263</v>
      </c>
      <c r="O17" s="13" t="s">
        <v>264</v>
      </c>
      <c r="P17" s="13"/>
      <c r="Q17" s="13"/>
      <c r="R17" s="14" t="s">
        <v>263</v>
      </c>
      <c r="S17" s="1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4.25" thickBot="1">
      <c r="A18" s="8" t="s">
        <v>5</v>
      </c>
      <c r="B18" s="9" t="s">
        <v>206</v>
      </c>
      <c r="C18" s="15">
        <v>11</v>
      </c>
      <c r="D18" s="16"/>
      <c r="E18" s="17"/>
      <c r="F18" s="17"/>
      <c r="G18" s="17" t="s">
        <v>255</v>
      </c>
      <c r="H18" s="17"/>
      <c r="I18" s="17"/>
      <c r="J18" s="18"/>
      <c r="K18" s="16"/>
      <c r="L18" s="17"/>
      <c r="M18" s="17"/>
      <c r="N18" s="17"/>
      <c r="O18" s="17"/>
      <c r="P18" s="17" t="s">
        <v>264</v>
      </c>
      <c r="Q18" s="17"/>
      <c r="R18" s="18"/>
      <c r="S18" s="1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>
      <c r="A19" s="20" t="s">
        <v>34</v>
      </c>
      <c r="B19" s="3" t="s">
        <v>207</v>
      </c>
      <c r="C19" s="21">
        <v>16</v>
      </c>
      <c r="D19" s="22"/>
      <c r="E19" s="23" t="s">
        <v>255</v>
      </c>
      <c r="F19" s="23"/>
      <c r="G19" s="23"/>
      <c r="H19" s="23"/>
      <c r="I19" s="23"/>
      <c r="J19" s="24"/>
      <c r="K19" s="22" t="s">
        <v>264</v>
      </c>
      <c r="L19" s="23"/>
      <c r="M19" s="23"/>
      <c r="N19" s="23" t="s">
        <v>263</v>
      </c>
      <c r="O19" s="23"/>
      <c r="P19" s="23"/>
      <c r="Q19" s="23"/>
      <c r="R19" s="24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>
      <c r="A20" s="1" t="s">
        <v>35</v>
      </c>
      <c r="B20" s="2" t="s">
        <v>208</v>
      </c>
      <c r="C20" s="10">
        <v>0</v>
      </c>
      <c r="D20" s="12"/>
      <c r="E20" s="13"/>
      <c r="F20" s="13"/>
      <c r="G20" s="13" t="s">
        <v>255</v>
      </c>
      <c r="H20" s="13"/>
      <c r="I20" s="13"/>
      <c r="J20" s="14"/>
      <c r="K20" s="12"/>
      <c r="L20" s="13"/>
      <c r="M20" s="13"/>
      <c r="N20" s="13" t="s">
        <v>264</v>
      </c>
      <c r="O20" s="13"/>
      <c r="P20" s="13" t="s">
        <v>263</v>
      </c>
      <c r="Q20" s="13"/>
      <c r="R20" s="14" t="s">
        <v>264</v>
      </c>
      <c r="S20" s="1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1" t="s">
        <v>36</v>
      </c>
      <c r="B21" s="2" t="s">
        <v>209</v>
      </c>
      <c r="C21" s="10">
        <v>8</v>
      </c>
      <c r="D21" s="12"/>
      <c r="E21" s="13"/>
      <c r="F21" s="13"/>
      <c r="G21" s="13"/>
      <c r="H21" s="13"/>
      <c r="I21" s="13" t="s">
        <v>255</v>
      </c>
      <c r="J21" s="14"/>
      <c r="K21" s="12"/>
      <c r="L21" s="13"/>
      <c r="M21" s="13" t="s">
        <v>263</v>
      </c>
      <c r="N21" s="13" t="s">
        <v>264</v>
      </c>
      <c r="O21" s="13"/>
      <c r="P21" s="13" t="s">
        <v>263</v>
      </c>
      <c r="Q21" s="13" t="s">
        <v>264</v>
      </c>
      <c r="R21" s="14" t="s">
        <v>263</v>
      </c>
      <c r="S21" s="11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1" t="s">
        <v>37</v>
      </c>
      <c r="B22" s="2" t="s">
        <v>210</v>
      </c>
      <c r="C22" s="10">
        <v>4</v>
      </c>
      <c r="D22" s="12" t="s">
        <v>255</v>
      </c>
      <c r="E22" s="13"/>
      <c r="F22" s="13"/>
      <c r="G22" s="13"/>
      <c r="H22" s="13"/>
      <c r="I22" s="13"/>
      <c r="J22" s="14"/>
      <c r="K22" s="12" t="s">
        <v>263</v>
      </c>
      <c r="L22" s="13"/>
      <c r="M22" s="13" t="s">
        <v>264</v>
      </c>
      <c r="N22" s="13" t="s">
        <v>263</v>
      </c>
      <c r="O22" s="13"/>
      <c r="P22" s="13" t="s">
        <v>264</v>
      </c>
      <c r="Q22" s="13" t="s">
        <v>263</v>
      </c>
      <c r="R22" s="14" t="s">
        <v>264</v>
      </c>
      <c r="S22" s="11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1" t="s">
        <v>38</v>
      </c>
      <c r="B23" s="2" t="s">
        <v>211</v>
      </c>
      <c r="C23" s="10">
        <v>16</v>
      </c>
      <c r="D23" s="12" t="s">
        <v>255</v>
      </c>
      <c r="E23" s="13"/>
      <c r="F23" s="13"/>
      <c r="G23" s="13"/>
      <c r="H23" s="13"/>
      <c r="I23" s="13" t="s">
        <v>255</v>
      </c>
      <c r="J23" s="14"/>
      <c r="K23" s="12"/>
      <c r="L23" s="13" t="s">
        <v>264</v>
      </c>
      <c r="M23" s="13" t="s">
        <v>263</v>
      </c>
      <c r="N23" s="13" t="s">
        <v>264</v>
      </c>
      <c r="O23" s="13"/>
      <c r="P23" s="13" t="s">
        <v>263</v>
      </c>
      <c r="Q23" s="13" t="s">
        <v>264</v>
      </c>
      <c r="R23" s="14" t="s">
        <v>263</v>
      </c>
      <c r="S23" s="11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1" t="s">
        <v>39</v>
      </c>
      <c r="B24" s="2" t="s">
        <v>212</v>
      </c>
      <c r="C24" s="10">
        <v>16</v>
      </c>
      <c r="D24" s="12" t="s">
        <v>255</v>
      </c>
      <c r="E24" s="13"/>
      <c r="F24" s="13"/>
      <c r="G24" s="13"/>
      <c r="H24" s="13"/>
      <c r="I24" s="13" t="s">
        <v>255</v>
      </c>
      <c r="J24" s="14"/>
      <c r="K24" s="12" t="s">
        <v>264</v>
      </c>
      <c r="L24" s="13" t="s">
        <v>263</v>
      </c>
      <c r="M24" s="13" t="s">
        <v>264</v>
      </c>
      <c r="N24" s="13"/>
      <c r="O24" s="13"/>
      <c r="P24" s="13"/>
      <c r="Q24" s="13"/>
      <c r="R24" s="14"/>
      <c r="S24" s="11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1" t="s">
        <v>40</v>
      </c>
      <c r="B25" s="2" t="s">
        <v>213</v>
      </c>
      <c r="C25" s="10">
        <v>23</v>
      </c>
      <c r="D25" s="12" t="s">
        <v>255</v>
      </c>
      <c r="E25" s="13"/>
      <c r="F25" s="13"/>
      <c r="G25" s="13"/>
      <c r="H25" s="13"/>
      <c r="I25" s="13" t="s">
        <v>255</v>
      </c>
      <c r="J25" s="14"/>
      <c r="K25" s="12" t="s">
        <v>263</v>
      </c>
      <c r="L25" s="13" t="s">
        <v>264</v>
      </c>
      <c r="M25" s="13" t="s">
        <v>263</v>
      </c>
      <c r="N25" s="13"/>
      <c r="O25" s="13"/>
      <c r="P25" s="13"/>
      <c r="Q25" s="13"/>
      <c r="R25" s="14"/>
      <c r="S25" s="11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1" t="s">
        <v>41</v>
      </c>
      <c r="B26" s="2" t="s">
        <v>214</v>
      </c>
      <c r="C26" s="10">
        <v>38</v>
      </c>
      <c r="D26" s="12" t="s">
        <v>255</v>
      </c>
      <c r="E26" s="13"/>
      <c r="F26" s="13"/>
      <c r="G26" s="13"/>
      <c r="H26" s="13"/>
      <c r="I26" s="13" t="s">
        <v>255</v>
      </c>
      <c r="J26" s="14"/>
      <c r="K26" s="12" t="s">
        <v>264</v>
      </c>
      <c r="L26" s="13"/>
      <c r="M26" s="13"/>
      <c r="N26" s="13" t="s">
        <v>263</v>
      </c>
      <c r="O26" s="13"/>
      <c r="P26" s="13"/>
      <c r="Q26" s="13" t="s">
        <v>264</v>
      </c>
      <c r="R26" s="14"/>
      <c r="S26" s="1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1" t="s">
        <v>42</v>
      </c>
      <c r="B27" s="2" t="s">
        <v>215</v>
      </c>
      <c r="C27" s="10">
        <v>34</v>
      </c>
      <c r="D27" s="12" t="s">
        <v>255</v>
      </c>
      <c r="E27" s="13"/>
      <c r="F27" s="13"/>
      <c r="G27" s="13"/>
      <c r="H27" s="13"/>
      <c r="I27" s="13" t="s">
        <v>255</v>
      </c>
      <c r="J27" s="14"/>
      <c r="K27" s="12"/>
      <c r="L27" s="13"/>
      <c r="M27" s="13" t="s">
        <v>263</v>
      </c>
      <c r="N27" s="13" t="s">
        <v>264</v>
      </c>
      <c r="O27" s="13" t="s">
        <v>263</v>
      </c>
      <c r="P27" s="13" t="s">
        <v>264</v>
      </c>
      <c r="Q27" s="13" t="s">
        <v>263</v>
      </c>
      <c r="R27" s="14"/>
      <c r="S27" s="11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1" t="s">
        <v>43</v>
      </c>
      <c r="B28" s="2" t="s">
        <v>216</v>
      </c>
      <c r="C28" s="10">
        <v>17</v>
      </c>
      <c r="D28" s="12" t="s">
        <v>255</v>
      </c>
      <c r="E28" s="13"/>
      <c r="F28" s="13"/>
      <c r="G28" s="13"/>
      <c r="H28" s="13"/>
      <c r="I28" s="13" t="s">
        <v>255</v>
      </c>
      <c r="J28" s="14"/>
      <c r="K28" s="12"/>
      <c r="L28" s="13"/>
      <c r="M28" s="13"/>
      <c r="N28" s="13" t="s">
        <v>264</v>
      </c>
      <c r="O28" s="13" t="s">
        <v>264</v>
      </c>
      <c r="P28" s="13" t="s">
        <v>264</v>
      </c>
      <c r="Q28" s="13" t="s">
        <v>263</v>
      </c>
      <c r="R28" s="14"/>
      <c r="S28" s="11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1" t="s">
        <v>6</v>
      </c>
      <c r="B29" s="2" t="s">
        <v>217</v>
      </c>
      <c r="C29" s="10">
        <v>0</v>
      </c>
      <c r="D29" s="12" t="s">
        <v>255</v>
      </c>
      <c r="E29" s="13" t="s">
        <v>255</v>
      </c>
      <c r="F29" s="13"/>
      <c r="G29" s="13"/>
      <c r="H29" s="13"/>
      <c r="I29" s="13"/>
      <c r="J29" s="14"/>
      <c r="K29" s="12"/>
      <c r="L29" s="13"/>
      <c r="M29" s="13"/>
      <c r="N29" s="13"/>
      <c r="O29" s="13" t="s">
        <v>264</v>
      </c>
      <c r="P29" s="13" t="s">
        <v>263</v>
      </c>
      <c r="Q29" s="13"/>
      <c r="R29" s="14"/>
      <c r="S29" s="11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1" t="s">
        <v>7</v>
      </c>
      <c r="B30" s="2" t="s">
        <v>218</v>
      </c>
      <c r="C30" s="10">
        <v>8</v>
      </c>
      <c r="D30" s="12" t="s">
        <v>255</v>
      </c>
      <c r="E30" s="13"/>
      <c r="F30" s="13"/>
      <c r="G30" s="13"/>
      <c r="H30" s="13"/>
      <c r="I30" s="13" t="s">
        <v>255</v>
      </c>
      <c r="J30" s="14"/>
      <c r="K30" s="12" t="s">
        <v>263</v>
      </c>
      <c r="L30" s="13"/>
      <c r="M30" s="13"/>
      <c r="N30" s="13" t="s">
        <v>264</v>
      </c>
      <c r="O30" s="13" t="s">
        <v>264</v>
      </c>
      <c r="P30" s="13" t="s">
        <v>263</v>
      </c>
      <c r="Q30" s="13"/>
      <c r="R30" s="14"/>
      <c r="S30" s="11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>
      <c r="A31" s="1" t="s">
        <v>8</v>
      </c>
      <c r="B31" s="2" t="s">
        <v>219</v>
      </c>
      <c r="C31" s="10">
        <v>8</v>
      </c>
      <c r="D31" s="12" t="s">
        <v>255</v>
      </c>
      <c r="E31" s="13"/>
      <c r="F31" s="13"/>
      <c r="G31" s="13" t="s">
        <v>255</v>
      </c>
      <c r="H31" s="13"/>
      <c r="I31" s="13"/>
      <c r="J31" s="14"/>
      <c r="K31" s="12"/>
      <c r="L31" s="13"/>
      <c r="M31" s="13"/>
      <c r="N31" s="13"/>
      <c r="O31" s="13"/>
      <c r="P31" s="13" t="s">
        <v>264</v>
      </c>
      <c r="Q31" s="13"/>
      <c r="R31" s="14"/>
      <c r="S31" s="1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1" t="s">
        <v>9</v>
      </c>
      <c r="B32" s="2" t="s">
        <v>220</v>
      </c>
      <c r="C32" s="10">
        <v>80</v>
      </c>
      <c r="D32" s="12" t="s">
        <v>255</v>
      </c>
      <c r="E32" s="13"/>
      <c r="F32" s="13"/>
      <c r="G32" s="13"/>
      <c r="H32" s="13"/>
      <c r="I32" s="13" t="s">
        <v>255</v>
      </c>
      <c r="J32" s="14"/>
      <c r="K32" s="12"/>
      <c r="L32" s="13"/>
      <c r="M32" s="13"/>
      <c r="N32" s="13"/>
      <c r="O32" s="13"/>
      <c r="P32" s="13"/>
      <c r="Q32" s="13"/>
      <c r="R32" s="14" t="s">
        <v>263</v>
      </c>
      <c r="S32" s="11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1" t="s">
        <v>10</v>
      </c>
      <c r="B33" s="2" t="s">
        <v>221</v>
      </c>
      <c r="C33" s="10">
        <v>96</v>
      </c>
      <c r="D33" s="12" t="s">
        <v>255</v>
      </c>
      <c r="E33" s="13"/>
      <c r="F33" s="13"/>
      <c r="G33" s="13"/>
      <c r="H33" s="13"/>
      <c r="I33" s="13" t="s">
        <v>255</v>
      </c>
      <c r="J33" s="14"/>
      <c r="K33" s="12"/>
      <c r="L33" s="13"/>
      <c r="M33" s="13"/>
      <c r="N33" s="13"/>
      <c r="O33" s="13"/>
      <c r="P33" s="13"/>
      <c r="Q33" s="13"/>
      <c r="R33" s="14" t="s">
        <v>264</v>
      </c>
      <c r="S33" s="11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4.25" thickBot="1">
      <c r="A34" s="8" t="s">
        <v>11</v>
      </c>
      <c r="B34" s="9" t="s">
        <v>222</v>
      </c>
      <c r="C34" s="15">
        <v>96</v>
      </c>
      <c r="D34" s="16" t="s">
        <v>255</v>
      </c>
      <c r="E34" s="17"/>
      <c r="F34" s="17"/>
      <c r="G34" s="17"/>
      <c r="H34" s="17"/>
      <c r="I34" s="17" t="s">
        <v>255</v>
      </c>
      <c r="J34" s="18"/>
      <c r="K34" s="16"/>
      <c r="L34" s="17"/>
      <c r="M34" s="17"/>
      <c r="N34" s="17"/>
      <c r="O34" s="17"/>
      <c r="P34" s="17"/>
      <c r="Q34" s="17"/>
      <c r="R34" s="18" t="s">
        <v>263</v>
      </c>
      <c r="S34" s="1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>
      <c r="A35" s="20" t="s">
        <v>44</v>
      </c>
      <c r="B35" s="3" t="s">
        <v>223</v>
      </c>
      <c r="C35" s="21">
        <v>96</v>
      </c>
      <c r="D35" s="22" t="s">
        <v>255</v>
      </c>
      <c r="E35" s="23"/>
      <c r="F35" s="23"/>
      <c r="G35" s="23"/>
      <c r="H35" s="23"/>
      <c r="I35" s="23" t="s">
        <v>255</v>
      </c>
      <c r="J35" s="24"/>
      <c r="K35" s="22"/>
      <c r="L35" s="23"/>
      <c r="M35" s="23"/>
      <c r="N35" s="23"/>
      <c r="O35" s="23"/>
      <c r="P35" s="23"/>
      <c r="Q35" s="23"/>
      <c r="R35" s="24" t="s">
        <v>264</v>
      </c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>
      <c r="A36" s="1" t="s">
        <v>45</v>
      </c>
      <c r="B36" s="2" t="s">
        <v>224</v>
      </c>
      <c r="C36" s="10">
        <v>128</v>
      </c>
      <c r="D36" s="12" t="s">
        <v>255</v>
      </c>
      <c r="E36" s="13"/>
      <c r="F36" s="13"/>
      <c r="G36" s="13"/>
      <c r="H36" s="13"/>
      <c r="I36" s="13" t="s">
        <v>255</v>
      </c>
      <c r="J36" s="14"/>
      <c r="K36" s="12"/>
      <c r="L36" s="13"/>
      <c r="M36" s="13"/>
      <c r="N36" s="13"/>
      <c r="O36" s="13"/>
      <c r="P36" s="13"/>
      <c r="Q36" s="13"/>
      <c r="R36" s="14" t="s">
        <v>264</v>
      </c>
      <c r="S36" s="11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1" t="s">
        <v>46</v>
      </c>
      <c r="B37" s="2" t="s">
        <v>225</v>
      </c>
      <c r="C37" s="10">
        <v>8</v>
      </c>
      <c r="D37" s="12" t="s">
        <v>255</v>
      </c>
      <c r="E37" s="13" t="s">
        <v>255</v>
      </c>
      <c r="F37" s="13"/>
      <c r="G37" s="13"/>
      <c r="H37" s="13"/>
      <c r="I37" s="13"/>
      <c r="J37" s="14"/>
      <c r="K37" s="12"/>
      <c r="L37" s="13"/>
      <c r="M37" s="13"/>
      <c r="N37" s="13" t="s">
        <v>264</v>
      </c>
      <c r="O37" s="13" t="s">
        <v>264</v>
      </c>
      <c r="P37" s="13" t="s">
        <v>264</v>
      </c>
      <c r="Q37" s="13"/>
      <c r="R37" s="14"/>
      <c r="S37" s="1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1" t="s">
        <v>47</v>
      </c>
      <c r="B38" s="2" t="s">
        <v>226</v>
      </c>
      <c r="C38" s="10">
        <v>16</v>
      </c>
      <c r="D38" s="12" t="s">
        <v>255</v>
      </c>
      <c r="E38" s="13"/>
      <c r="F38" s="13"/>
      <c r="G38" s="13"/>
      <c r="H38" s="13"/>
      <c r="I38" s="13" t="s">
        <v>255</v>
      </c>
      <c r="J38" s="14"/>
      <c r="K38" s="12"/>
      <c r="L38" s="13"/>
      <c r="M38" s="13"/>
      <c r="N38" s="13" t="s">
        <v>264</v>
      </c>
      <c r="O38" s="13" t="s">
        <v>264</v>
      </c>
      <c r="P38" s="13" t="s">
        <v>264</v>
      </c>
      <c r="Q38" s="13" t="s">
        <v>264</v>
      </c>
      <c r="R38" s="14" t="s">
        <v>264</v>
      </c>
      <c r="S38" s="11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1" t="s">
        <v>48</v>
      </c>
      <c r="B39" s="2" t="s">
        <v>227</v>
      </c>
      <c r="C39" s="10">
        <v>8</v>
      </c>
      <c r="D39" s="12" t="s">
        <v>255</v>
      </c>
      <c r="E39" s="13"/>
      <c r="F39" s="13"/>
      <c r="G39" s="13"/>
      <c r="H39" s="13"/>
      <c r="I39" s="13" t="s">
        <v>255</v>
      </c>
      <c r="J39" s="14"/>
      <c r="K39" s="12"/>
      <c r="L39" s="13"/>
      <c r="M39" s="13"/>
      <c r="N39" s="13"/>
      <c r="O39" s="13"/>
      <c r="P39" s="13" t="s">
        <v>264</v>
      </c>
      <c r="Q39" s="13" t="s">
        <v>264</v>
      </c>
      <c r="R39" s="14" t="s">
        <v>264</v>
      </c>
      <c r="S39" s="11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1" t="s">
        <v>49</v>
      </c>
      <c r="B40" s="2" t="s">
        <v>228</v>
      </c>
      <c r="C40" s="10">
        <v>5</v>
      </c>
      <c r="D40" s="12" t="s">
        <v>255</v>
      </c>
      <c r="E40" s="13" t="s">
        <v>255</v>
      </c>
      <c r="F40" s="13"/>
      <c r="G40" s="13"/>
      <c r="H40" s="13"/>
      <c r="I40" s="13"/>
      <c r="J40" s="14"/>
      <c r="K40" s="12"/>
      <c r="L40" s="13"/>
      <c r="M40" s="13"/>
      <c r="N40" s="13"/>
      <c r="O40" s="13" t="s">
        <v>264</v>
      </c>
      <c r="P40" s="13" t="s">
        <v>264</v>
      </c>
      <c r="Q40" s="13" t="s">
        <v>264</v>
      </c>
      <c r="R40" s="14" t="s">
        <v>264</v>
      </c>
      <c r="S40" s="1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1" t="s">
        <v>50</v>
      </c>
      <c r="B41" s="2" t="s">
        <v>229</v>
      </c>
      <c r="C41" s="10">
        <v>16</v>
      </c>
      <c r="D41" s="12" t="s">
        <v>255</v>
      </c>
      <c r="E41" s="13"/>
      <c r="F41" s="13"/>
      <c r="G41" s="13"/>
      <c r="H41" s="13"/>
      <c r="I41" s="13" t="s">
        <v>255</v>
      </c>
      <c r="J41" s="14"/>
      <c r="K41" s="12" t="s">
        <v>264</v>
      </c>
      <c r="L41" s="13"/>
      <c r="M41" s="13" t="s">
        <v>264</v>
      </c>
      <c r="N41" s="13" t="s">
        <v>264</v>
      </c>
      <c r="O41" s="13"/>
      <c r="P41" s="13"/>
      <c r="Q41" s="13" t="s">
        <v>264</v>
      </c>
      <c r="R41" s="14" t="s">
        <v>264</v>
      </c>
      <c r="S41" s="1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1" t="s">
        <v>51</v>
      </c>
      <c r="B42" s="2" t="s">
        <v>230</v>
      </c>
      <c r="C42" s="10">
        <v>32</v>
      </c>
      <c r="D42" s="12" t="s">
        <v>255</v>
      </c>
      <c r="E42" s="13"/>
      <c r="F42" s="13"/>
      <c r="G42" s="13"/>
      <c r="H42" s="13"/>
      <c r="I42" s="13" t="s">
        <v>255</v>
      </c>
      <c r="J42" s="14"/>
      <c r="K42" s="12"/>
      <c r="L42" s="13"/>
      <c r="M42" s="13" t="s">
        <v>264</v>
      </c>
      <c r="N42" s="13" t="s">
        <v>264</v>
      </c>
      <c r="O42" s="13"/>
      <c r="P42" s="13" t="s">
        <v>264</v>
      </c>
      <c r="Q42" s="13" t="s">
        <v>264</v>
      </c>
      <c r="R42" s="14" t="s">
        <v>264</v>
      </c>
      <c r="S42" s="1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1" t="s">
        <v>52</v>
      </c>
      <c r="B43" s="2" t="s">
        <v>231</v>
      </c>
      <c r="C43" s="10">
        <v>21</v>
      </c>
      <c r="D43" s="12" t="s">
        <v>255</v>
      </c>
      <c r="E43" s="13" t="s">
        <v>255</v>
      </c>
      <c r="F43" s="13"/>
      <c r="G43" s="13"/>
      <c r="H43" s="13"/>
      <c r="I43" s="13"/>
      <c r="J43" s="14"/>
      <c r="K43" s="12"/>
      <c r="L43" s="13"/>
      <c r="M43" s="13"/>
      <c r="N43" s="13" t="s">
        <v>264</v>
      </c>
      <c r="O43" s="13"/>
      <c r="P43" s="13" t="s">
        <v>264</v>
      </c>
      <c r="Q43" s="13" t="s">
        <v>264</v>
      </c>
      <c r="R43" s="14" t="s">
        <v>264</v>
      </c>
      <c r="S43" s="1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1" t="s">
        <v>53</v>
      </c>
      <c r="B44" s="2" t="s">
        <v>232</v>
      </c>
      <c r="C44" s="10">
        <v>0</v>
      </c>
      <c r="D44" s="12"/>
      <c r="E44" s="13"/>
      <c r="F44" s="13"/>
      <c r="G44" s="13"/>
      <c r="H44" s="13"/>
      <c r="I44" s="13"/>
      <c r="J44" s="14"/>
      <c r="K44" s="12" t="s">
        <v>264</v>
      </c>
      <c r="L44" s="13" t="s">
        <v>264</v>
      </c>
      <c r="M44" s="13" t="s">
        <v>264</v>
      </c>
      <c r="N44" s="13" t="s">
        <v>264</v>
      </c>
      <c r="O44" s="13" t="s">
        <v>264</v>
      </c>
      <c r="P44" s="13" t="s">
        <v>264</v>
      </c>
      <c r="Q44" s="13" t="s">
        <v>264</v>
      </c>
      <c r="R44" s="14" t="s">
        <v>264</v>
      </c>
      <c r="S44" s="11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1" t="s">
        <v>12</v>
      </c>
      <c r="B45" s="2" t="s">
        <v>557</v>
      </c>
      <c r="C45" s="10">
        <v>16</v>
      </c>
      <c r="D45" s="12" t="s">
        <v>255</v>
      </c>
      <c r="E45" s="13" t="s">
        <v>255</v>
      </c>
      <c r="F45" s="13"/>
      <c r="G45" s="13"/>
      <c r="H45" s="13"/>
      <c r="I45" s="13"/>
      <c r="J45" s="14"/>
      <c r="K45" s="12"/>
      <c r="L45" s="13"/>
      <c r="M45" s="13"/>
      <c r="N45" s="13" t="s">
        <v>264</v>
      </c>
      <c r="O45" s="13" t="s">
        <v>264</v>
      </c>
      <c r="P45" s="13" t="s">
        <v>264</v>
      </c>
      <c r="Q45" s="13" t="s">
        <v>264</v>
      </c>
      <c r="R45" s="14" t="s">
        <v>264</v>
      </c>
      <c r="S45" s="11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1" t="s">
        <v>13</v>
      </c>
      <c r="B46" s="2" t="s">
        <v>558</v>
      </c>
      <c r="C46" s="10">
        <v>24</v>
      </c>
      <c r="D46" s="12" t="s">
        <v>255</v>
      </c>
      <c r="E46" s="13"/>
      <c r="F46" s="13"/>
      <c r="G46" s="13"/>
      <c r="H46" s="13"/>
      <c r="I46" s="13" t="s">
        <v>255</v>
      </c>
      <c r="J46" s="14"/>
      <c r="K46" s="12" t="s">
        <v>264</v>
      </c>
      <c r="L46" s="13" t="s">
        <v>264</v>
      </c>
      <c r="M46" s="13" t="s">
        <v>264</v>
      </c>
      <c r="N46" s="13" t="s">
        <v>264</v>
      </c>
      <c r="O46" s="13" t="s">
        <v>264</v>
      </c>
      <c r="P46" s="13" t="s">
        <v>264</v>
      </c>
      <c r="Q46" s="13" t="s">
        <v>264</v>
      </c>
      <c r="R46" s="14" t="s">
        <v>264</v>
      </c>
      <c r="S46" s="11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1" t="s">
        <v>14</v>
      </c>
      <c r="B47" s="2" t="s">
        <v>556</v>
      </c>
      <c r="C47" s="10">
        <v>0</v>
      </c>
      <c r="D47" s="12"/>
      <c r="E47" s="13" t="s">
        <v>255</v>
      </c>
      <c r="F47" s="13"/>
      <c r="G47" s="13"/>
      <c r="H47" s="13"/>
      <c r="I47" s="13"/>
      <c r="J47" s="14"/>
      <c r="K47" s="12" t="s">
        <v>264</v>
      </c>
      <c r="L47" s="13"/>
      <c r="M47" s="13"/>
      <c r="N47" s="13" t="s">
        <v>264</v>
      </c>
      <c r="O47" s="13" t="s">
        <v>264</v>
      </c>
      <c r="P47" s="13" t="s">
        <v>264</v>
      </c>
      <c r="Q47" s="13" t="s">
        <v>264</v>
      </c>
      <c r="R47" s="14" t="s">
        <v>264</v>
      </c>
      <c r="S47" s="11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1" t="s">
        <v>15</v>
      </c>
      <c r="B48" s="2" t="s">
        <v>559</v>
      </c>
      <c r="C48" s="10">
        <v>56</v>
      </c>
      <c r="D48" s="12" t="s">
        <v>255</v>
      </c>
      <c r="E48" s="13"/>
      <c r="F48" s="13"/>
      <c r="G48" s="13"/>
      <c r="H48" s="13"/>
      <c r="I48" s="13" t="s">
        <v>255</v>
      </c>
      <c r="J48" s="14"/>
      <c r="K48" s="12" t="s">
        <v>264</v>
      </c>
      <c r="L48" s="13" t="s">
        <v>264</v>
      </c>
      <c r="M48" s="13" t="s">
        <v>264</v>
      </c>
      <c r="N48" s="13" t="s">
        <v>264</v>
      </c>
      <c r="O48" s="13" t="s">
        <v>264</v>
      </c>
      <c r="P48" s="13" t="s">
        <v>264</v>
      </c>
      <c r="Q48" s="13" t="s">
        <v>264</v>
      </c>
      <c r="R48" s="14" t="s">
        <v>264</v>
      </c>
      <c r="S48" s="11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1" t="s">
        <v>16</v>
      </c>
      <c r="B49" s="2" t="s">
        <v>233</v>
      </c>
      <c r="C49" s="10">
        <v>4</v>
      </c>
      <c r="D49" s="12"/>
      <c r="E49" s="13" t="s">
        <v>255</v>
      </c>
      <c r="F49" s="13"/>
      <c r="G49" s="13"/>
      <c r="H49" s="13"/>
      <c r="I49" s="13"/>
      <c r="J49" s="14"/>
      <c r="K49" s="12" t="s">
        <v>264</v>
      </c>
      <c r="L49" s="13" t="s">
        <v>264</v>
      </c>
      <c r="M49" s="13" t="s">
        <v>264</v>
      </c>
      <c r="N49" s="13" t="s">
        <v>264</v>
      </c>
      <c r="O49" s="13" t="s">
        <v>264</v>
      </c>
      <c r="P49" s="13" t="s">
        <v>264</v>
      </c>
      <c r="Q49" s="13" t="s">
        <v>264</v>
      </c>
      <c r="R49" s="14" t="s">
        <v>264</v>
      </c>
      <c r="S49" s="11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4.25" thickBot="1">
      <c r="A50" s="8" t="s">
        <v>17</v>
      </c>
      <c r="B50" s="9" t="s">
        <v>234</v>
      </c>
      <c r="C50" s="15">
        <v>8</v>
      </c>
      <c r="D50" s="16"/>
      <c r="E50" s="17" t="s">
        <v>255</v>
      </c>
      <c r="F50" s="17"/>
      <c r="G50" s="17"/>
      <c r="H50" s="17"/>
      <c r="I50" s="17"/>
      <c r="J50" s="18"/>
      <c r="K50" s="16" t="s">
        <v>264</v>
      </c>
      <c r="L50" s="17"/>
      <c r="M50" s="17"/>
      <c r="N50" s="17"/>
      <c r="O50" s="17"/>
      <c r="P50" s="17"/>
      <c r="Q50" s="17"/>
      <c r="R50" s="18"/>
      <c r="S50" s="1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>
      <c r="A51" s="20" t="s">
        <v>54</v>
      </c>
      <c r="B51" s="3" t="s">
        <v>235</v>
      </c>
      <c r="C51" s="21">
        <v>0</v>
      </c>
      <c r="D51" s="22" t="s">
        <v>255</v>
      </c>
      <c r="E51" s="23"/>
      <c r="F51" s="23"/>
      <c r="G51" s="23"/>
      <c r="H51" s="23"/>
      <c r="I51" s="23" t="s">
        <v>255</v>
      </c>
      <c r="J51" s="24"/>
      <c r="K51" s="22"/>
      <c r="L51" s="23"/>
      <c r="M51" s="23" t="s">
        <v>264</v>
      </c>
      <c r="N51" s="23" t="s">
        <v>264</v>
      </c>
      <c r="O51" s="23" t="s">
        <v>263</v>
      </c>
      <c r="P51" s="23" t="s">
        <v>264</v>
      </c>
      <c r="Q51" s="23"/>
      <c r="R51" s="24"/>
      <c r="S51" s="25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>
      <c r="A52" s="1" t="s">
        <v>55</v>
      </c>
      <c r="B52" s="2" t="s">
        <v>236</v>
      </c>
      <c r="C52" s="10">
        <v>18</v>
      </c>
      <c r="D52" s="12"/>
      <c r="E52" s="13" t="s">
        <v>255</v>
      </c>
      <c r="F52" s="13"/>
      <c r="G52" s="13"/>
      <c r="H52" s="13"/>
      <c r="I52" s="13"/>
      <c r="J52" s="14"/>
      <c r="K52" s="12"/>
      <c r="L52" s="13"/>
      <c r="M52" s="13"/>
      <c r="N52" s="13" t="s">
        <v>264</v>
      </c>
      <c r="O52" s="13"/>
      <c r="P52" s="13"/>
      <c r="Q52" s="13"/>
      <c r="R52" s="14"/>
      <c r="S52" s="11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>
      <c r="A53" s="1" t="s">
        <v>56</v>
      </c>
      <c r="B53" s="2" t="s">
        <v>237</v>
      </c>
      <c r="C53" s="10">
        <v>0</v>
      </c>
      <c r="D53" s="12"/>
      <c r="E53" s="13" t="s">
        <v>255</v>
      </c>
      <c r="F53" s="13"/>
      <c r="G53" s="13"/>
      <c r="H53" s="13"/>
      <c r="I53" s="13"/>
      <c r="J53" s="14"/>
      <c r="K53" s="12" t="s">
        <v>264</v>
      </c>
      <c r="L53" s="13" t="s">
        <v>264</v>
      </c>
      <c r="M53" s="13" t="s">
        <v>264</v>
      </c>
      <c r="N53" s="13" t="s">
        <v>264</v>
      </c>
      <c r="O53" s="13" t="s">
        <v>264</v>
      </c>
      <c r="P53" s="13" t="s">
        <v>264</v>
      </c>
      <c r="Q53" s="13" t="s">
        <v>264</v>
      </c>
      <c r="R53" s="14" t="s">
        <v>264</v>
      </c>
      <c r="S53" s="11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>
      <c r="A54" s="1" t="s">
        <v>57</v>
      </c>
      <c r="B54" s="2" t="s">
        <v>238</v>
      </c>
      <c r="C54" s="10">
        <v>4</v>
      </c>
      <c r="D54" s="12"/>
      <c r="E54" s="13"/>
      <c r="F54" s="13"/>
      <c r="G54" s="13"/>
      <c r="H54" s="13"/>
      <c r="I54" s="13" t="s">
        <v>255</v>
      </c>
      <c r="J54" s="14"/>
      <c r="K54" s="12" t="s">
        <v>264</v>
      </c>
      <c r="L54" s="13" t="s">
        <v>264</v>
      </c>
      <c r="M54" s="13"/>
      <c r="N54" s="13"/>
      <c r="O54" s="13"/>
      <c r="P54" s="13"/>
      <c r="Q54" s="13"/>
      <c r="R54" s="14"/>
      <c r="S54" s="11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>
      <c r="A55" s="1" t="s">
        <v>58</v>
      </c>
      <c r="B55" s="2" t="s">
        <v>239</v>
      </c>
      <c r="C55" s="10">
        <v>16</v>
      </c>
      <c r="D55" s="12" t="s">
        <v>255</v>
      </c>
      <c r="E55" s="13"/>
      <c r="F55" s="13"/>
      <c r="G55" s="13"/>
      <c r="H55" s="13"/>
      <c r="I55" s="13" t="s">
        <v>255</v>
      </c>
      <c r="J55" s="14"/>
      <c r="K55" s="12" t="s">
        <v>264</v>
      </c>
      <c r="L55" s="13" t="s">
        <v>264</v>
      </c>
      <c r="M55" s="13" t="s">
        <v>264</v>
      </c>
      <c r="N55" s="13" t="s">
        <v>264</v>
      </c>
      <c r="O55" s="13" t="s">
        <v>264</v>
      </c>
      <c r="P55" s="13" t="s">
        <v>264</v>
      </c>
      <c r="Q55" s="13"/>
      <c r="R55" s="14"/>
      <c r="S55" s="11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>
      <c r="A56" s="1" t="s">
        <v>59</v>
      </c>
      <c r="B56" s="2" t="s">
        <v>240</v>
      </c>
      <c r="C56" s="10">
        <v>4</v>
      </c>
      <c r="D56" s="12" t="s">
        <v>255</v>
      </c>
      <c r="E56" s="13"/>
      <c r="F56" s="13"/>
      <c r="G56" s="13"/>
      <c r="H56" s="13"/>
      <c r="I56" s="13" t="s">
        <v>255</v>
      </c>
      <c r="J56" s="14"/>
      <c r="K56" s="12" t="s">
        <v>264</v>
      </c>
      <c r="L56" s="13" t="s">
        <v>264</v>
      </c>
      <c r="M56" s="13" t="s">
        <v>264</v>
      </c>
      <c r="N56" s="13" t="s">
        <v>264</v>
      </c>
      <c r="O56" s="13" t="s">
        <v>264</v>
      </c>
      <c r="P56" s="13" t="s">
        <v>264</v>
      </c>
      <c r="Q56" s="13" t="s">
        <v>264</v>
      </c>
      <c r="R56" s="14" t="s">
        <v>264</v>
      </c>
      <c r="S56" s="1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>
      <c r="A57" s="1" t="s">
        <v>60</v>
      </c>
      <c r="B57" s="2" t="s">
        <v>241</v>
      </c>
      <c r="C57" s="10">
        <v>18</v>
      </c>
      <c r="D57" s="12" t="s">
        <v>255</v>
      </c>
      <c r="E57" s="13" t="s">
        <v>255</v>
      </c>
      <c r="F57" s="13"/>
      <c r="G57" s="13"/>
      <c r="H57" s="13"/>
      <c r="I57" s="13"/>
      <c r="J57" s="14"/>
      <c r="K57" s="12"/>
      <c r="L57" s="13"/>
      <c r="M57" s="13"/>
      <c r="N57" s="13" t="s">
        <v>264</v>
      </c>
      <c r="O57" s="13"/>
      <c r="P57" s="13" t="s">
        <v>264</v>
      </c>
      <c r="Q57" s="13" t="s">
        <v>264</v>
      </c>
      <c r="R57" s="14" t="s">
        <v>264</v>
      </c>
      <c r="S57" s="1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>
      <c r="A58" s="1" t="s">
        <v>61</v>
      </c>
      <c r="B58" s="2" t="s">
        <v>242</v>
      </c>
      <c r="C58" s="10">
        <v>8</v>
      </c>
      <c r="D58" s="12" t="s">
        <v>255</v>
      </c>
      <c r="E58" s="13"/>
      <c r="F58" s="13"/>
      <c r="G58" s="13"/>
      <c r="H58" s="13"/>
      <c r="I58" s="13" t="s">
        <v>255</v>
      </c>
      <c r="J58" s="14"/>
      <c r="K58" s="12" t="s">
        <v>264</v>
      </c>
      <c r="L58" s="13" t="s">
        <v>264</v>
      </c>
      <c r="M58" s="13" t="s">
        <v>264</v>
      </c>
      <c r="N58" s="13" t="s">
        <v>264</v>
      </c>
      <c r="O58" s="13" t="s">
        <v>264</v>
      </c>
      <c r="P58" s="13" t="s">
        <v>264</v>
      </c>
      <c r="Q58" s="13" t="s">
        <v>264</v>
      </c>
      <c r="R58" s="14" t="s">
        <v>264</v>
      </c>
      <c r="S58" s="1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>
      <c r="A59" s="1" t="s">
        <v>62</v>
      </c>
      <c r="B59" s="2" t="s">
        <v>243</v>
      </c>
      <c r="C59" s="10">
        <v>8</v>
      </c>
      <c r="D59" s="12"/>
      <c r="E59" s="13" t="s">
        <v>255</v>
      </c>
      <c r="F59" s="13"/>
      <c r="G59" s="13"/>
      <c r="H59" s="13"/>
      <c r="I59" s="13"/>
      <c r="J59" s="14"/>
      <c r="K59" s="12"/>
      <c r="L59" s="13" t="s">
        <v>264</v>
      </c>
      <c r="M59" s="13" t="s">
        <v>264</v>
      </c>
      <c r="N59" s="13"/>
      <c r="O59" s="13" t="s">
        <v>264</v>
      </c>
      <c r="P59" s="13"/>
      <c r="Q59" s="13"/>
      <c r="R59" s="14" t="s">
        <v>264</v>
      </c>
      <c r="S59" s="1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>
      <c r="A60" s="1" t="s">
        <v>63</v>
      </c>
      <c r="B60" s="2" t="s">
        <v>244</v>
      </c>
      <c r="C60" s="10">
        <v>2</v>
      </c>
      <c r="D60" s="12"/>
      <c r="E60" s="13" t="s">
        <v>255</v>
      </c>
      <c r="F60" s="13"/>
      <c r="G60" s="13"/>
      <c r="H60" s="13"/>
      <c r="I60" s="13"/>
      <c r="J60" s="14"/>
      <c r="K60" s="12" t="s">
        <v>264</v>
      </c>
      <c r="L60" s="13" t="s">
        <v>264</v>
      </c>
      <c r="M60" s="13" t="s">
        <v>264</v>
      </c>
      <c r="N60" s="13" t="s">
        <v>264</v>
      </c>
      <c r="O60" s="13" t="s">
        <v>264</v>
      </c>
      <c r="P60" s="13" t="s">
        <v>264</v>
      </c>
      <c r="Q60" s="13" t="s">
        <v>264</v>
      </c>
      <c r="R60" s="14" t="s">
        <v>264</v>
      </c>
      <c r="S60" s="1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>
      <c r="A61" s="1" t="s">
        <v>18</v>
      </c>
      <c r="B61" s="2" t="s">
        <v>245</v>
      </c>
      <c r="C61" s="10">
        <v>22</v>
      </c>
      <c r="D61" s="12" t="s">
        <v>255</v>
      </c>
      <c r="E61" s="13" t="s">
        <v>255</v>
      </c>
      <c r="F61" s="13"/>
      <c r="G61" s="13"/>
      <c r="H61" s="13"/>
      <c r="I61" s="13"/>
      <c r="J61" s="14"/>
      <c r="K61" s="12" t="s">
        <v>264</v>
      </c>
      <c r="L61" s="13"/>
      <c r="M61" s="13"/>
      <c r="N61" s="13"/>
      <c r="O61" s="13"/>
      <c r="P61" s="13" t="s">
        <v>264</v>
      </c>
      <c r="Q61" s="13" t="s">
        <v>264</v>
      </c>
      <c r="R61" s="14" t="s">
        <v>264</v>
      </c>
      <c r="S61" s="11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</sheetData>
  <mergeCells count="5">
    <mergeCell ref="A1:A2"/>
    <mergeCell ref="B1:B2"/>
    <mergeCell ref="C1:C2"/>
    <mergeCell ref="D1:J1"/>
    <mergeCell ref="K1:R1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490"/>
  <sheetViews>
    <sheetView topLeftCell="A252" workbookViewId="0">
      <selection activeCell="F265" sqref="F265"/>
    </sheetView>
  </sheetViews>
  <sheetFormatPr defaultRowHeight="13.5"/>
  <cols>
    <col min="2" max="2" width="25.125" bestFit="1" customWidth="1"/>
    <col min="5" max="5" width="13.5" bestFit="1" customWidth="1"/>
  </cols>
  <sheetData>
    <row r="2" spans="1:7">
      <c r="A2" s="7" t="s">
        <v>332</v>
      </c>
      <c r="B2" s="7" t="s">
        <v>331</v>
      </c>
      <c r="D2" s="7" t="s">
        <v>382</v>
      </c>
      <c r="E2" s="7" t="s">
        <v>510</v>
      </c>
      <c r="F2" s="55" t="s">
        <v>512</v>
      </c>
      <c r="G2" s="55" t="s">
        <v>526</v>
      </c>
    </row>
    <row r="3" spans="1:7">
      <c r="A3" s="1" t="s">
        <v>24</v>
      </c>
      <c r="B3" s="1" t="s">
        <v>268</v>
      </c>
      <c r="D3" s="1" t="s">
        <v>24</v>
      </c>
      <c r="E3" s="1" t="s">
        <v>24</v>
      </c>
      <c r="F3" s="2">
        <v>0</v>
      </c>
      <c r="G3" s="1" t="s">
        <v>24</v>
      </c>
    </row>
    <row r="4" spans="1:7">
      <c r="A4" s="1" t="s">
        <v>25</v>
      </c>
      <c r="B4" s="1" t="s">
        <v>269</v>
      </c>
      <c r="D4" s="1" t="s">
        <v>25</v>
      </c>
      <c r="E4" s="1" t="s">
        <v>25</v>
      </c>
      <c r="F4" s="2">
        <v>0</v>
      </c>
      <c r="G4" s="1" t="s">
        <v>25</v>
      </c>
    </row>
    <row r="5" spans="1:7">
      <c r="A5" s="1" t="s">
        <v>26</v>
      </c>
      <c r="B5" s="1" t="s">
        <v>270</v>
      </c>
      <c r="D5" s="1" t="s">
        <v>26</v>
      </c>
      <c r="E5" s="1" t="s">
        <v>26</v>
      </c>
      <c r="F5" s="2">
        <v>0</v>
      </c>
      <c r="G5" s="1" t="s">
        <v>26</v>
      </c>
    </row>
    <row r="6" spans="1:7">
      <c r="A6" s="1" t="s">
        <v>27</v>
      </c>
      <c r="B6" s="1" t="s">
        <v>271</v>
      </c>
      <c r="D6" s="1" t="s">
        <v>27</v>
      </c>
      <c r="E6" s="1" t="s">
        <v>27</v>
      </c>
      <c r="F6" s="2">
        <v>0</v>
      </c>
      <c r="G6" s="1" t="s">
        <v>27</v>
      </c>
    </row>
    <row r="7" spans="1:7">
      <c r="A7" s="1" t="s">
        <v>28</v>
      </c>
      <c r="B7" s="1" t="s">
        <v>272</v>
      </c>
      <c r="D7" s="1" t="s">
        <v>28</v>
      </c>
      <c r="E7" s="1" t="s">
        <v>28</v>
      </c>
      <c r="F7" s="2">
        <v>0</v>
      </c>
      <c r="G7" s="1" t="s">
        <v>28</v>
      </c>
    </row>
    <row r="8" spans="1:7">
      <c r="A8" s="1" t="s">
        <v>29</v>
      </c>
      <c r="B8" s="1" t="s">
        <v>273</v>
      </c>
      <c r="D8" s="1" t="s">
        <v>29</v>
      </c>
      <c r="E8" s="1" t="s">
        <v>29</v>
      </c>
      <c r="F8" s="2">
        <v>0</v>
      </c>
      <c r="G8" s="1" t="s">
        <v>29</v>
      </c>
    </row>
    <row r="9" spans="1:7">
      <c r="A9" s="1" t="s">
        <v>30</v>
      </c>
      <c r="B9" s="1" t="s">
        <v>274</v>
      </c>
      <c r="D9" s="1" t="s">
        <v>30</v>
      </c>
      <c r="E9" s="1" t="s">
        <v>30</v>
      </c>
      <c r="F9" s="2">
        <v>0</v>
      </c>
      <c r="G9" s="1" t="s">
        <v>30</v>
      </c>
    </row>
    <row r="10" spans="1:7">
      <c r="A10" s="1" t="s">
        <v>31</v>
      </c>
      <c r="B10" s="1" t="s">
        <v>275</v>
      </c>
      <c r="D10" s="1" t="s">
        <v>31</v>
      </c>
      <c r="E10" s="1" t="s">
        <v>31</v>
      </c>
      <c r="F10" s="2">
        <v>0</v>
      </c>
      <c r="G10" s="1" t="s">
        <v>31</v>
      </c>
    </row>
    <row r="11" spans="1:7">
      <c r="A11" s="1" t="s">
        <v>32</v>
      </c>
      <c r="B11" s="1" t="s">
        <v>276</v>
      </c>
      <c r="D11" s="1" t="s">
        <v>32</v>
      </c>
      <c r="E11" s="1" t="s">
        <v>32</v>
      </c>
      <c r="F11" s="2">
        <v>0</v>
      </c>
      <c r="G11" s="1" t="s">
        <v>32</v>
      </c>
    </row>
    <row r="12" spans="1:7">
      <c r="A12" s="1" t="s">
        <v>33</v>
      </c>
      <c r="B12" s="1" t="s">
        <v>277</v>
      </c>
      <c r="D12" s="1" t="s">
        <v>33</v>
      </c>
      <c r="E12" s="1" t="s">
        <v>33</v>
      </c>
      <c r="F12" s="2">
        <v>0</v>
      </c>
      <c r="G12" s="1" t="s">
        <v>33</v>
      </c>
    </row>
    <row r="13" spans="1:7">
      <c r="A13" s="1" t="s">
        <v>0</v>
      </c>
      <c r="B13" s="1" t="s">
        <v>278</v>
      </c>
      <c r="D13" s="1" t="s">
        <v>0</v>
      </c>
      <c r="E13" s="1" t="s">
        <v>0</v>
      </c>
      <c r="F13" s="2">
        <v>0</v>
      </c>
      <c r="G13" s="1" t="s">
        <v>0</v>
      </c>
    </row>
    <row r="14" spans="1:7">
      <c r="A14" s="1" t="s">
        <v>1</v>
      </c>
      <c r="B14" s="1" t="s">
        <v>279</v>
      </c>
      <c r="D14" s="1" t="s">
        <v>1</v>
      </c>
      <c r="E14" s="1" t="s">
        <v>1</v>
      </c>
      <c r="F14" s="2">
        <v>0</v>
      </c>
      <c r="G14" s="1" t="s">
        <v>1</v>
      </c>
    </row>
    <row r="15" spans="1:7">
      <c r="A15" s="1" t="s">
        <v>2</v>
      </c>
      <c r="B15" s="1" t="s">
        <v>280</v>
      </c>
      <c r="D15" s="1" t="s">
        <v>2</v>
      </c>
      <c r="E15" s="1" t="s">
        <v>2</v>
      </c>
      <c r="F15" s="2">
        <v>0</v>
      </c>
      <c r="G15" s="1" t="s">
        <v>2</v>
      </c>
    </row>
    <row r="16" spans="1:7">
      <c r="A16" s="1" t="s">
        <v>3</v>
      </c>
      <c r="B16" s="1" t="s">
        <v>281</v>
      </c>
      <c r="D16" s="1" t="s">
        <v>3</v>
      </c>
      <c r="E16" s="1" t="s">
        <v>3</v>
      </c>
      <c r="F16" s="2">
        <v>0</v>
      </c>
      <c r="G16" s="1" t="s">
        <v>3</v>
      </c>
    </row>
    <row r="17" spans="1:7">
      <c r="A17" s="1" t="s">
        <v>4</v>
      </c>
      <c r="B17" s="1" t="s">
        <v>282</v>
      </c>
      <c r="D17" s="1" t="s">
        <v>4</v>
      </c>
      <c r="E17" s="1" t="s">
        <v>4</v>
      </c>
      <c r="F17" s="2">
        <v>0</v>
      </c>
      <c r="G17" s="1" t="s">
        <v>4</v>
      </c>
    </row>
    <row r="18" spans="1:7">
      <c r="A18" s="1" t="s">
        <v>5</v>
      </c>
      <c r="B18" s="1" t="s">
        <v>283</v>
      </c>
      <c r="D18" s="1" t="s">
        <v>5</v>
      </c>
      <c r="E18" s="1" t="s">
        <v>5</v>
      </c>
      <c r="F18" s="2">
        <v>0</v>
      </c>
      <c r="G18" s="1" t="s">
        <v>5</v>
      </c>
    </row>
    <row r="19" spans="1:7">
      <c r="A19" s="1" t="s">
        <v>34</v>
      </c>
      <c r="B19" s="1" t="s">
        <v>284</v>
      </c>
      <c r="D19" s="1" t="s">
        <v>34</v>
      </c>
      <c r="E19" s="1" t="s">
        <v>34</v>
      </c>
      <c r="F19" s="2">
        <v>0</v>
      </c>
      <c r="G19" s="1" t="s">
        <v>24</v>
      </c>
    </row>
    <row r="20" spans="1:7">
      <c r="A20" s="1" t="s">
        <v>35</v>
      </c>
      <c r="B20" s="1" t="s">
        <v>285</v>
      </c>
      <c r="D20" s="1" t="s">
        <v>35</v>
      </c>
      <c r="E20" s="1" t="s">
        <v>35</v>
      </c>
      <c r="F20" s="2">
        <v>0</v>
      </c>
      <c r="G20" s="1" t="s">
        <v>25</v>
      </c>
    </row>
    <row r="21" spans="1:7">
      <c r="A21" s="1" t="s">
        <v>36</v>
      </c>
      <c r="B21" s="1" t="s">
        <v>286</v>
      </c>
      <c r="D21" s="1" t="s">
        <v>36</v>
      </c>
      <c r="E21" s="1" t="s">
        <v>36</v>
      </c>
      <c r="F21" s="2">
        <v>0</v>
      </c>
      <c r="G21" s="1" t="s">
        <v>26</v>
      </c>
    </row>
    <row r="22" spans="1:7">
      <c r="A22" s="1" t="s">
        <v>37</v>
      </c>
      <c r="B22" s="1" t="s">
        <v>287</v>
      </c>
      <c r="D22" s="1" t="s">
        <v>37</v>
      </c>
      <c r="E22" s="1" t="s">
        <v>37</v>
      </c>
      <c r="F22" s="2">
        <v>0</v>
      </c>
      <c r="G22" s="1" t="s">
        <v>27</v>
      </c>
    </row>
    <row r="23" spans="1:7">
      <c r="A23" s="1" t="s">
        <v>38</v>
      </c>
      <c r="B23" s="1" t="s">
        <v>288</v>
      </c>
      <c r="D23" s="1" t="s">
        <v>38</v>
      </c>
      <c r="E23" s="1" t="s">
        <v>38</v>
      </c>
      <c r="F23" s="2">
        <v>0</v>
      </c>
      <c r="G23" s="1" t="s">
        <v>28</v>
      </c>
    </row>
    <row r="24" spans="1:7">
      <c r="A24" s="1" t="s">
        <v>39</v>
      </c>
      <c r="B24" s="1" t="s">
        <v>289</v>
      </c>
      <c r="D24" s="1" t="s">
        <v>39</v>
      </c>
      <c r="E24" s="1" t="s">
        <v>39</v>
      </c>
      <c r="F24" s="2">
        <v>0</v>
      </c>
      <c r="G24" s="1" t="s">
        <v>29</v>
      </c>
    </row>
    <row r="25" spans="1:7">
      <c r="A25" s="1" t="s">
        <v>40</v>
      </c>
      <c r="B25" s="1" t="s">
        <v>290</v>
      </c>
      <c r="D25" s="1" t="s">
        <v>40</v>
      </c>
      <c r="E25" s="1" t="s">
        <v>40</v>
      </c>
      <c r="F25" s="2">
        <v>0</v>
      </c>
      <c r="G25" s="1" t="s">
        <v>30</v>
      </c>
    </row>
    <row r="26" spans="1:7">
      <c r="A26" s="1" t="s">
        <v>41</v>
      </c>
      <c r="B26" s="1" t="s">
        <v>291</v>
      </c>
      <c r="D26" s="1" t="s">
        <v>41</v>
      </c>
      <c r="E26" s="1" t="s">
        <v>41</v>
      </c>
      <c r="F26" s="2">
        <v>0</v>
      </c>
      <c r="G26" s="1" t="s">
        <v>31</v>
      </c>
    </row>
    <row r="27" spans="1:7">
      <c r="A27" s="1" t="s">
        <v>42</v>
      </c>
      <c r="B27" s="1" t="s">
        <v>292</v>
      </c>
      <c r="D27" s="1" t="s">
        <v>42</v>
      </c>
      <c r="E27" s="1" t="s">
        <v>42</v>
      </c>
      <c r="F27" s="2">
        <v>0</v>
      </c>
      <c r="G27" s="1" t="s">
        <v>32</v>
      </c>
    </row>
    <row r="28" spans="1:7">
      <c r="A28" s="1" t="s">
        <v>43</v>
      </c>
      <c r="B28" s="1" t="s">
        <v>293</v>
      </c>
      <c r="D28" s="1" t="s">
        <v>43</v>
      </c>
      <c r="E28" s="1" t="s">
        <v>43</v>
      </c>
      <c r="F28" s="2">
        <v>0</v>
      </c>
      <c r="G28" s="1" t="s">
        <v>33</v>
      </c>
    </row>
    <row r="29" spans="1:7">
      <c r="A29" s="1" t="s">
        <v>6</v>
      </c>
      <c r="B29" s="1" t="s">
        <v>294</v>
      </c>
      <c r="D29" s="1" t="s">
        <v>6</v>
      </c>
      <c r="E29" s="1" t="s">
        <v>6</v>
      </c>
      <c r="F29" s="2">
        <v>0</v>
      </c>
      <c r="G29" s="1" t="s">
        <v>0</v>
      </c>
    </row>
    <row r="30" spans="1:7">
      <c r="A30" s="1" t="s">
        <v>7</v>
      </c>
      <c r="B30" s="1" t="s">
        <v>295</v>
      </c>
      <c r="D30" s="1" t="s">
        <v>7</v>
      </c>
      <c r="E30" s="1" t="s">
        <v>7</v>
      </c>
      <c r="F30" s="2">
        <v>0</v>
      </c>
      <c r="G30" s="1" t="s">
        <v>1</v>
      </c>
    </row>
    <row r="31" spans="1:7">
      <c r="A31" s="1" t="s">
        <v>8</v>
      </c>
      <c r="B31" s="1" t="s">
        <v>296</v>
      </c>
      <c r="D31" s="1" t="s">
        <v>8</v>
      </c>
      <c r="E31" s="1" t="s">
        <v>8</v>
      </c>
      <c r="F31" s="2">
        <v>0</v>
      </c>
      <c r="G31" s="1" t="s">
        <v>2</v>
      </c>
    </row>
    <row r="32" spans="1:7">
      <c r="A32" s="1" t="s">
        <v>9</v>
      </c>
      <c r="B32" s="1" t="s">
        <v>297</v>
      </c>
      <c r="D32" s="1" t="s">
        <v>9</v>
      </c>
      <c r="E32" s="1" t="s">
        <v>9</v>
      </c>
      <c r="F32" s="2">
        <v>0</v>
      </c>
      <c r="G32" s="1" t="s">
        <v>3</v>
      </c>
    </row>
    <row r="33" spans="1:7">
      <c r="A33" s="1" t="s">
        <v>10</v>
      </c>
      <c r="B33" s="1" t="s">
        <v>298</v>
      </c>
      <c r="D33" s="1" t="s">
        <v>10</v>
      </c>
      <c r="E33" s="1" t="s">
        <v>10</v>
      </c>
      <c r="F33" s="2">
        <v>0</v>
      </c>
      <c r="G33" s="1" t="s">
        <v>4</v>
      </c>
    </row>
    <row r="34" spans="1:7">
      <c r="A34" s="1" t="s">
        <v>11</v>
      </c>
      <c r="B34" s="1" t="s">
        <v>299</v>
      </c>
      <c r="D34" s="1" t="s">
        <v>11</v>
      </c>
      <c r="E34" s="1" t="s">
        <v>11</v>
      </c>
      <c r="F34" s="2">
        <v>0</v>
      </c>
      <c r="G34" s="1" t="s">
        <v>5</v>
      </c>
    </row>
    <row r="35" spans="1:7">
      <c r="A35" s="1" t="s">
        <v>44</v>
      </c>
      <c r="B35" s="1" t="s">
        <v>300</v>
      </c>
      <c r="D35" s="1" t="s">
        <v>44</v>
      </c>
      <c r="E35" s="1" t="s">
        <v>44</v>
      </c>
      <c r="F35" s="2">
        <v>0</v>
      </c>
      <c r="G35" s="1" t="s">
        <v>24</v>
      </c>
    </row>
    <row r="36" spans="1:7">
      <c r="A36" s="1" t="s">
        <v>45</v>
      </c>
      <c r="B36" s="1" t="s">
        <v>301</v>
      </c>
      <c r="D36" s="1" t="s">
        <v>45</v>
      </c>
      <c r="E36" s="1" t="s">
        <v>45</v>
      </c>
      <c r="F36" s="2">
        <v>0</v>
      </c>
      <c r="G36" s="1" t="s">
        <v>25</v>
      </c>
    </row>
    <row r="37" spans="1:7">
      <c r="A37" s="1" t="s">
        <v>46</v>
      </c>
      <c r="B37" s="1" t="s">
        <v>302</v>
      </c>
      <c r="D37" s="1" t="s">
        <v>46</v>
      </c>
      <c r="E37" s="1" t="s">
        <v>46</v>
      </c>
      <c r="F37" s="2">
        <v>0</v>
      </c>
      <c r="G37" s="1" t="s">
        <v>26</v>
      </c>
    </row>
    <row r="38" spans="1:7">
      <c r="A38" s="1" t="s">
        <v>47</v>
      </c>
      <c r="B38" s="1" t="s">
        <v>303</v>
      </c>
      <c r="D38" s="1" t="s">
        <v>47</v>
      </c>
      <c r="E38" s="1" t="s">
        <v>47</v>
      </c>
      <c r="F38" s="2">
        <v>0</v>
      </c>
      <c r="G38" s="1" t="s">
        <v>27</v>
      </c>
    </row>
    <row r="39" spans="1:7">
      <c r="A39" s="1" t="s">
        <v>48</v>
      </c>
      <c r="B39" s="1" t="s">
        <v>304</v>
      </c>
      <c r="D39" s="1" t="s">
        <v>48</v>
      </c>
      <c r="E39" s="1" t="s">
        <v>48</v>
      </c>
      <c r="F39" s="2">
        <v>0</v>
      </c>
      <c r="G39" s="1" t="s">
        <v>28</v>
      </c>
    </row>
    <row r="40" spans="1:7">
      <c r="A40" s="1" t="s">
        <v>49</v>
      </c>
      <c r="B40" s="1" t="s">
        <v>305</v>
      </c>
      <c r="D40" s="1" t="s">
        <v>49</v>
      </c>
      <c r="E40" s="1" t="s">
        <v>49</v>
      </c>
      <c r="F40" s="2">
        <v>0</v>
      </c>
      <c r="G40" s="1" t="s">
        <v>29</v>
      </c>
    </row>
    <row r="41" spans="1:7">
      <c r="A41" s="1" t="s">
        <v>50</v>
      </c>
      <c r="B41" s="1" t="s">
        <v>306</v>
      </c>
      <c r="D41" s="1" t="s">
        <v>50</v>
      </c>
      <c r="E41" s="1" t="s">
        <v>50</v>
      </c>
      <c r="F41" s="2">
        <v>0</v>
      </c>
      <c r="G41" s="1" t="s">
        <v>30</v>
      </c>
    </row>
    <row r="42" spans="1:7">
      <c r="A42" s="1" t="s">
        <v>51</v>
      </c>
      <c r="B42" s="1" t="s">
        <v>307</v>
      </c>
      <c r="D42" s="1" t="s">
        <v>51</v>
      </c>
      <c r="E42" s="1" t="s">
        <v>51</v>
      </c>
      <c r="F42" s="2">
        <v>0</v>
      </c>
      <c r="G42" s="1" t="s">
        <v>31</v>
      </c>
    </row>
    <row r="43" spans="1:7">
      <c r="A43" s="1" t="s">
        <v>52</v>
      </c>
      <c r="B43" s="1" t="s">
        <v>308</v>
      </c>
      <c r="D43" s="1" t="s">
        <v>52</v>
      </c>
      <c r="E43" s="1" t="s">
        <v>52</v>
      </c>
      <c r="F43" s="2">
        <v>0</v>
      </c>
      <c r="G43" s="1" t="s">
        <v>32</v>
      </c>
    </row>
    <row r="44" spans="1:7">
      <c r="A44" s="1" t="s">
        <v>53</v>
      </c>
      <c r="B44" s="1" t="s">
        <v>309</v>
      </c>
      <c r="D44" s="1" t="s">
        <v>53</v>
      </c>
      <c r="E44" s="1" t="s">
        <v>53</v>
      </c>
      <c r="F44" s="2">
        <v>0</v>
      </c>
      <c r="G44" s="1" t="s">
        <v>33</v>
      </c>
    </row>
    <row r="45" spans="1:7">
      <c r="A45" s="1" t="s">
        <v>12</v>
      </c>
      <c r="B45" s="1" t="s">
        <v>310</v>
      </c>
      <c r="D45" s="1" t="s">
        <v>12</v>
      </c>
      <c r="E45" s="1" t="s">
        <v>12</v>
      </c>
      <c r="F45" s="2">
        <v>0</v>
      </c>
      <c r="G45" s="1" t="s">
        <v>0</v>
      </c>
    </row>
    <row r="46" spans="1:7">
      <c r="A46" s="1" t="s">
        <v>13</v>
      </c>
      <c r="B46" s="1" t="s">
        <v>311</v>
      </c>
      <c r="D46" s="1" t="s">
        <v>13</v>
      </c>
      <c r="E46" s="1" t="s">
        <v>13</v>
      </c>
      <c r="F46" s="2">
        <v>0</v>
      </c>
      <c r="G46" s="1" t="s">
        <v>1</v>
      </c>
    </row>
    <row r="47" spans="1:7">
      <c r="A47" s="1" t="s">
        <v>14</v>
      </c>
      <c r="B47" s="1" t="s">
        <v>312</v>
      </c>
      <c r="D47" s="1" t="s">
        <v>14</v>
      </c>
      <c r="E47" s="1" t="s">
        <v>14</v>
      </c>
      <c r="F47" s="2">
        <v>0</v>
      </c>
      <c r="G47" s="1" t="s">
        <v>2</v>
      </c>
    </row>
    <row r="48" spans="1:7">
      <c r="A48" s="1" t="s">
        <v>15</v>
      </c>
      <c r="B48" s="1" t="s">
        <v>313</v>
      </c>
      <c r="D48" s="1" t="s">
        <v>15</v>
      </c>
      <c r="E48" s="1" t="s">
        <v>15</v>
      </c>
      <c r="F48" s="2">
        <v>0</v>
      </c>
      <c r="G48" s="1" t="s">
        <v>3</v>
      </c>
    </row>
    <row r="49" spans="1:7">
      <c r="A49" s="1" t="s">
        <v>16</v>
      </c>
      <c r="B49" s="1" t="s">
        <v>314</v>
      </c>
      <c r="D49" s="1" t="s">
        <v>16</v>
      </c>
      <c r="E49" s="1" t="s">
        <v>16</v>
      </c>
      <c r="F49" s="2">
        <v>0</v>
      </c>
      <c r="G49" s="1" t="s">
        <v>4</v>
      </c>
    </row>
    <row r="50" spans="1:7">
      <c r="A50" s="1" t="s">
        <v>17</v>
      </c>
      <c r="B50" s="1" t="s">
        <v>315</v>
      </c>
      <c r="D50" s="1" t="s">
        <v>17</v>
      </c>
      <c r="E50" s="1" t="s">
        <v>17</v>
      </c>
      <c r="F50" s="2">
        <v>0</v>
      </c>
      <c r="G50" s="1" t="s">
        <v>5</v>
      </c>
    </row>
    <row r="51" spans="1:7">
      <c r="A51" s="1" t="s">
        <v>54</v>
      </c>
      <c r="B51" s="1" t="s">
        <v>316</v>
      </c>
      <c r="D51" s="1" t="s">
        <v>54</v>
      </c>
      <c r="E51" s="1" t="s">
        <v>54</v>
      </c>
      <c r="F51" s="2">
        <v>0</v>
      </c>
      <c r="G51" s="1" t="s">
        <v>24</v>
      </c>
    </row>
    <row r="52" spans="1:7">
      <c r="A52" s="1" t="s">
        <v>55</v>
      </c>
      <c r="B52" s="1" t="s">
        <v>317</v>
      </c>
      <c r="D52" s="1" t="s">
        <v>55</v>
      </c>
      <c r="E52" s="1" t="s">
        <v>55</v>
      </c>
      <c r="F52" s="2">
        <v>0</v>
      </c>
      <c r="G52" s="1" t="s">
        <v>25</v>
      </c>
    </row>
    <row r="53" spans="1:7">
      <c r="A53" s="1" t="s">
        <v>56</v>
      </c>
      <c r="B53" s="1" t="s">
        <v>318</v>
      </c>
      <c r="D53" s="1" t="s">
        <v>56</v>
      </c>
      <c r="E53" s="1" t="s">
        <v>56</v>
      </c>
      <c r="F53" s="2">
        <v>0</v>
      </c>
      <c r="G53" s="1" t="s">
        <v>26</v>
      </c>
    </row>
    <row r="54" spans="1:7">
      <c r="A54" s="1" t="s">
        <v>57</v>
      </c>
      <c r="B54" s="1" t="s">
        <v>319</v>
      </c>
      <c r="D54" s="1" t="s">
        <v>57</v>
      </c>
      <c r="E54" s="1" t="s">
        <v>57</v>
      </c>
      <c r="F54" s="2">
        <v>0</v>
      </c>
      <c r="G54" s="1" t="s">
        <v>27</v>
      </c>
    </row>
    <row r="55" spans="1:7">
      <c r="A55" s="1" t="s">
        <v>58</v>
      </c>
      <c r="B55" s="1" t="s">
        <v>320</v>
      </c>
      <c r="D55" s="1" t="s">
        <v>58</v>
      </c>
      <c r="E55" s="1" t="s">
        <v>58</v>
      </c>
      <c r="F55" s="2">
        <v>0</v>
      </c>
      <c r="G55" s="1" t="s">
        <v>28</v>
      </c>
    </row>
    <row r="56" spans="1:7">
      <c r="A56" s="1" t="s">
        <v>59</v>
      </c>
      <c r="B56" s="1" t="s">
        <v>321</v>
      </c>
      <c r="D56" s="1" t="s">
        <v>59</v>
      </c>
      <c r="E56" s="1" t="s">
        <v>59</v>
      </c>
      <c r="F56" s="2">
        <v>0</v>
      </c>
      <c r="G56" s="1" t="s">
        <v>29</v>
      </c>
    </row>
    <row r="57" spans="1:7">
      <c r="A57" s="1" t="s">
        <v>60</v>
      </c>
      <c r="B57" s="1" t="s">
        <v>322</v>
      </c>
      <c r="D57" s="1" t="s">
        <v>60</v>
      </c>
      <c r="E57" s="1" t="s">
        <v>60</v>
      </c>
      <c r="F57" s="2">
        <v>0</v>
      </c>
      <c r="G57" s="1" t="s">
        <v>30</v>
      </c>
    </row>
    <row r="58" spans="1:7">
      <c r="A58" s="1" t="s">
        <v>61</v>
      </c>
      <c r="B58" s="1" t="s">
        <v>323</v>
      </c>
      <c r="D58" s="1" t="s">
        <v>61</v>
      </c>
      <c r="E58" s="1" t="s">
        <v>61</v>
      </c>
      <c r="F58" s="2">
        <v>0</v>
      </c>
      <c r="G58" s="1" t="s">
        <v>31</v>
      </c>
    </row>
    <row r="59" spans="1:7">
      <c r="A59" s="1" t="s">
        <v>62</v>
      </c>
      <c r="B59" s="1" t="s">
        <v>324</v>
      </c>
      <c r="D59" s="1" t="s">
        <v>62</v>
      </c>
      <c r="E59" s="1" t="s">
        <v>62</v>
      </c>
      <c r="F59" s="2">
        <v>0</v>
      </c>
      <c r="G59" s="1" t="s">
        <v>32</v>
      </c>
    </row>
    <row r="60" spans="1:7">
      <c r="A60" s="1" t="s">
        <v>63</v>
      </c>
      <c r="B60" s="1" t="s">
        <v>325</v>
      </c>
      <c r="D60" s="1" t="s">
        <v>63</v>
      </c>
      <c r="E60" s="1" t="s">
        <v>63</v>
      </c>
      <c r="F60" s="2">
        <v>0</v>
      </c>
      <c r="G60" s="1" t="s">
        <v>33</v>
      </c>
    </row>
    <row r="61" spans="1:7">
      <c r="A61" s="1" t="s">
        <v>18</v>
      </c>
      <c r="B61" s="1" t="s">
        <v>326</v>
      </c>
      <c r="D61" s="1" t="s">
        <v>18</v>
      </c>
      <c r="E61" s="1" t="s">
        <v>18</v>
      </c>
      <c r="F61" s="2">
        <v>0</v>
      </c>
      <c r="G61" s="1" t="s">
        <v>0</v>
      </c>
    </row>
    <row r="62" spans="1:7">
      <c r="A62" s="1" t="s">
        <v>19</v>
      </c>
      <c r="B62" s="1" t="s">
        <v>327</v>
      </c>
      <c r="D62" s="1" t="s">
        <v>19</v>
      </c>
      <c r="E62" s="1" t="s">
        <v>19</v>
      </c>
      <c r="F62" s="2">
        <v>0</v>
      </c>
      <c r="G62" s="1" t="s">
        <v>1</v>
      </c>
    </row>
    <row r="63" spans="1:7">
      <c r="A63" s="1" t="s">
        <v>20</v>
      </c>
      <c r="B63" s="1" t="s">
        <v>328</v>
      </c>
      <c r="D63" s="1" t="s">
        <v>20</v>
      </c>
      <c r="E63" s="1" t="s">
        <v>20</v>
      </c>
      <c r="F63" s="2">
        <v>0</v>
      </c>
      <c r="G63" s="1" t="s">
        <v>2</v>
      </c>
    </row>
    <row r="64" spans="1:7">
      <c r="A64" s="1" t="s">
        <v>21</v>
      </c>
      <c r="B64" s="1" t="s">
        <v>329</v>
      </c>
      <c r="D64" s="1" t="s">
        <v>21</v>
      </c>
      <c r="E64" s="1" t="s">
        <v>21</v>
      </c>
      <c r="F64" s="2">
        <v>0</v>
      </c>
      <c r="G64" s="1" t="s">
        <v>3</v>
      </c>
    </row>
    <row r="65" spans="1:7" ht="14.25" thickBot="1">
      <c r="A65" s="37" t="s">
        <v>22</v>
      </c>
      <c r="B65" s="37" t="s">
        <v>330</v>
      </c>
      <c r="D65" s="1" t="s">
        <v>22</v>
      </c>
      <c r="E65" s="1" t="s">
        <v>22</v>
      </c>
      <c r="F65" s="2">
        <v>0</v>
      </c>
      <c r="G65" s="1" t="s">
        <v>4</v>
      </c>
    </row>
    <row r="66" spans="1:7">
      <c r="A66" s="32" t="str">
        <f>DEC2HEX(HEX2DEC(A65)+1,2)</f>
        <v>3F</v>
      </c>
      <c r="B66" s="36" t="s">
        <v>335</v>
      </c>
      <c r="D66" s="1" t="s">
        <v>23</v>
      </c>
      <c r="E66" s="1" t="s">
        <v>23</v>
      </c>
      <c r="F66" s="2">
        <v>0</v>
      </c>
      <c r="G66" s="1" t="s">
        <v>5</v>
      </c>
    </row>
    <row r="67" spans="1:7">
      <c r="A67" s="34"/>
      <c r="D67" s="1" t="s">
        <v>159</v>
      </c>
      <c r="E67" s="1" t="s">
        <v>24</v>
      </c>
      <c r="F67" s="2">
        <v>1</v>
      </c>
      <c r="G67" s="1" t="s">
        <v>24</v>
      </c>
    </row>
    <row r="68" spans="1:7">
      <c r="A68" s="34"/>
      <c r="D68" s="1" t="s">
        <v>160</v>
      </c>
      <c r="E68" s="1" t="s">
        <v>25</v>
      </c>
      <c r="F68" s="2">
        <v>1</v>
      </c>
      <c r="G68" s="1" t="s">
        <v>25</v>
      </c>
    </row>
    <row r="69" spans="1:7">
      <c r="A69" s="34"/>
      <c r="D69" s="1" t="s">
        <v>161</v>
      </c>
      <c r="E69" s="1" t="s">
        <v>26</v>
      </c>
      <c r="F69" s="2">
        <v>1</v>
      </c>
      <c r="G69" s="1" t="s">
        <v>26</v>
      </c>
    </row>
    <row r="70" spans="1:7">
      <c r="A70" s="34"/>
      <c r="D70" s="1" t="s">
        <v>162</v>
      </c>
      <c r="E70" s="1" t="s">
        <v>27</v>
      </c>
      <c r="F70" s="2">
        <v>1</v>
      </c>
      <c r="G70" s="1" t="s">
        <v>27</v>
      </c>
    </row>
    <row r="71" spans="1:7">
      <c r="A71" s="34"/>
      <c r="D71" s="1" t="s">
        <v>163</v>
      </c>
      <c r="E71" s="1" t="s">
        <v>28</v>
      </c>
      <c r="F71" s="2">
        <v>1</v>
      </c>
      <c r="G71" s="1" t="s">
        <v>28</v>
      </c>
    </row>
    <row r="72" spans="1:7">
      <c r="A72" s="34"/>
      <c r="D72" s="1" t="s">
        <v>164</v>
      </c>
      <c r="E72" s="1" t="s">
        <v>29</v>
      </c>
      <c r="F72" s="2">
        <v>1</v>
      </c>
      <c r="G72" s="1" t="s">
        <v>29</v>
      </c>
    </row>
    <row r="73" spans="1:7">
      <c r="A73" s="34"/>
      <c r="D73" s="1" t="s">
        <v>165</v>
      </c>
      <c r="E73" s="1" t="s">
        <v>30</v>
      </c>
      <c r="F73" s="2">
        <v>1</v>
      </c>
      <c r="G73" s="1" t="s">
        <v>30</v>
      </c>
    </row>
    <row r="74" spans="1:7">
      <c r="A74" s="34"/>
      <c r="D74" s="1" t="s">
        <v>166</v>
      </c>
      <c r="E74" s="1" t="s">
        <v>31</v>
      </c>
      <c r="F74" s="2">
        <v>1</v>
      </c>
      <c r="G74" s="1" t="s">
        <v>31</v>
      </c>
    </row>
    <row r="75" spans="1:7">
      <c r="A75" s="34"/>
      <c r="D75" s="1" t="s">
        <v>167</v>
      </c>
      <c r="E75" s="1" t="s">
        <v>32</v>
      </c>
      <c r="F75" s="2">
        <v>1</v>
      </c>
      <c r="G75" s="1" t="s">
        <v>32</v>
      </c>
    </row>
    <row r="76" spans="1:7">
      <c r="A76" s="34"/>
      <c r="D76" s="1" t="s">
        <v>168</v>
      </c>
      <c r="E76" s="1" t="s">
        <v>33</v>
      </c>
      <c r="F76" s="2">
        <v>1</v>
      </c>
      <c r="G76" s="1" t="s">
        <v>33</v>
      </c>
    </row>
    <row r="77" spans="1:7">
      <c r="A77" s="34"/>
      <c r="D77" s="1" t="s">
        <v>169</v>
      </c>
      <c r="E77" s="1" t="s">
        <v>0</v>
      </c>
      <c r="F77" s="2">
        <v>1</v>
      </c>
      <c r="G77" s="1" t="s">
        <v>0</v>
      </c>
    </row>
    <row r="78" spans="1:7">
      <c r="A78" s="34"/>
      <c r="D78" s="1" t="s">
        <v>130</v>
      </c>
      <c r="E78" s="1" t="s">
        <v>1</v>
      </c>
      <c r="F78" s="2">
        <v>1</v>
      </c>
      <c r="G78" s="1" t="s">
        <v>1</v>
      </c>
    </row>
    <row r="79" spans="1:7">
      <c r="A79" s="34"/>
      <c r="D79" s="1" t="s">
        <v>129</v>
      </c>
      <c r="E79" s="1" t="s">
        <v>2</v>
      </c>
      <c r="F79" s="2">
        <v>1</v>
      </c>
      <c r="G79" s="1" t="s">
        <v>2</v>
      </c>
    </row>
    <row r="80" spans="1:7">
      <c r="A80" s="34"/>
      <c r="D80" s="1" t="s">
        <v>170</v>
      </c>
      <c r="E80" s="1" t="s">
        <v>3</v>
      </c>
      <c r="F80" s="2">
        <v>1</v>
      </c>
      <c r="G80" s="1" t="s">
        <v>3</v>
      </c>
    </row>
    <row r="81" spans="1:7">
      <c r="A81" s="34"/>
      <c r="D81" s="1" t="s">
        <v>171</v>
      </c>
      <c r="E81" s="1" t="s">
        <v>4</v>
      </c>
      <c r="F81" s="2">
        <v>1</v>
      </c>
      <c r="G81" s="1" t="s">
        <v>4</v>
      </c>
    </row>
    <row r="82" spans="1:7">
      <c r="A82" s="34"/>
      <c r="D82" s="1" t="s">
        <v>172</v>
      </c>
      <c r="E82" s="1" t="s">
        <v>5</v>
      </c>
      <c r="F82" s="2">
        <v>1</v>
      </c>
      <c r="G82" s="1" t="s">
        <v>5</v>
      </c>
    </row>
    <row r="83" spans="1:7">
      <c r="A83" s="34"/>
      <c r="D83" s="1" t="s">
        <v>173</v>
      </c>
      <c r="E83" s="1" t="s">
        <v>34</v>
      </c>
      <c r="F83" s="2">
        <v>1</v>
      </c>
      <c r="G83" s="1" t="s">
        <v>24</v>
      </c>
    </row>
    <row r="84" spans="1:7">
      <c r="A84" s="34"/>
      <c r="D84" s="1" t="s">
        <v>174</v>
      </c>
      <c r="E84" s="1" t="s">
        <v>35</v>
      </c>
      <c r="F84" s="2">
        <v>1</v>
      </c>
      <c r="G84" s="1" t="s">
        <v>25</v>
      </c>
    </row>
    <row r="85" spans="1:7">
      <c r="A85" s="34"/>
      <c r="D85" s="1" t="s">
        <v>175</v>
      </c>
      <c r="E85" s="1" t="s">
        <v>36</v>
      </c>
      <c r="F85" s="2">
        <v>1</v>
      </c>
      <c r="G85" s="1" t="s">
        <v>26</v>
      </c>
    </row>
    <row r="86" spans="1:7">
      <c r="A86" s="34"/>
      <c r="D86" s="1" t="s">
        <v>176</v>
      </c>
      <c r="E86" s="1" t="s">
        <v>37</v>
      </c>
      <c r="F86" s="2">
        <v>1</v>
      </c>
      <c r="G86" s="1" t="s">
        <v>27</v>
      </c>
    </row>
    <row r="87" spans="1:7">
      <c r="A87" s="34"/>
      <c r="D87" s="1" t="s">
        <v>177</v>
      </c>
      <c r="E87" s="1" t="s">
        <v>38</v>
      </c>
      <c r="F87" s="2">
        <v>1</v>
      </c>
      <c r="G87" s="1" t="s">
        <v>28</v>
      </c>
    </row>
    <row r="88" spans="1:7">
      <c r="A88" s="34"/>
      <c r="D88" s="1" t="s">
        <v>178</v>
      </c>
      <c r="E88" s="1" t="s">
        <v>39</v>
      </c>
      <c r="F88" s="2">
        <v>1</v>
      </c>
      <c r="G88" s="1" t="s">
        <v>29</v>
      </c>
    </row>
    <row r="89" spans="1:7">
      <c r="A89" s="34"/>
      <c r="D89" s="1" t="s">
        <v>179</v>
      </c>
      <c r="E89" s="1" t="s">
        <v>40</v>
      </c>
      <c r="F89" s="2">
        <v>1</v>
      </c>
      <c r="G89" s="1" t="s">
        <v>30</v>
      </c>
    </row>
    <row r="90" spans="1:7">
      <c r="A90" s="34"/>
      <c r="D90" s="1" t="s">
        <v>180</v>
      </c>
      <c r="E90" s="1" t="s">
        <v>41</v>
      </c>
      <c r="F90" s="2">
        <v>1</v>
      </c>
      <c r="G90" s="1" t="s">
        <v>31</v>
      </c>
    </row>
    <row r="91" spans="1:7">
      <c r="A91" s="34"/>
      <c r="D91" s="1" t="s">
        <v>181</v>
      </c>
      <c r="E91" s="1" t="s">
        <v>42</v>
      </c>
      <c r="F91" s="2">
        <v>1</v>
      </c>
      <c r="G91" s="1" t="s">
        <v>32</v>
      </c>
    </row>
    <row r="92" spans="1:7">
      <c r="A92" s="34"/>
      <c r="D92" s="1" t="s">
        <v>182</v>
      </c>
      <c r="E92" s="1" t="s">
        <v>43</v>
      </c>
      <c r="F92" s="2">
        <v>1</v>
      </c>
      <c r="G92" s="1" t="s">
        <v>33</v>
      </c>
    </row>
    <row r="93" spans="1:7">
      <c r="A93" s="34"/>
      <c r="D93" s="1" t="s">
        <v>183</v>
      </c>
      <c r="E93" s="1" t="s">
        <v>6</v>
      </c>
      <c r="F93" s="2">
        <v>1</v>
      </c>
      <c r="G93" s="1" t="s">
        <v>0</v>
      </c>
    </row>
    <row r="94" spans="1:7">
      <c r="A94" s="34"/>
      <c r="D94" s="1" t="s">
        <v>184</v>
      </c>
      <c r="E94" s="1" t="s">
        <v>7</v>
      </c>
      <c r="F94" s="2">
        <v>1</v>
      </c>
      <c r="G94" s="1" t="s">
        <v>1</v>
      </c>
    </row>
    <row r="95" spans="1:7">
      <c r="A95" s="34"/>
      <c r="D95" s="1" t="s">
        <v>185</v>
      </c>
      <c r="E95" s="1" t="s">
        <v>8</v>
      </c>
      <c r="F95" s="2">
        <v>1</v>
      </c>
      <c r="G95" s="1" t="s">
        <v>2</v>
      </c>
    </row>
    <row r="96" spans="1:7">
      <c r="A96" s="34"/>
      <c r="D96" s="1" t="s">
        <v>186</v>
      </c>
      <c r="E96" s="1" t="s">
        <v>9</v>
      </c>
      <c r="F96" s="2">
        <v>1</v>
      </c>
      <c r="G96" s="1" t="s">
        <v>3</v>
      </c>
    </row>
    <row r="97" spans="1:7">
      <c r="A97" s="34"/>
      <c r="D97" s="1" t="s">
        <v>187</v>
      </c>
      <c r="E97" s="1" t="s">
        <v>10</v>
      </c>
      <c r="F97" s="2">
        <v>1</v>
      </c>
      <c r="G97" s="1" t="s">
        <v>4</v>
      </c>
    </row>
    <row r="98" spans="1:7">
      <c r="A98" s="34"/>
      <c r="D98" s="1" t="s">
        <v>188</v>
      </c>
      <c r="E98" s="1" t="s">
        <v>11</v>
      </c>
      <c r="F98" s="2">
        <v>1</v>
      </c>
      <c r="G98" s="1" t="s">
        <v>5</v>
      </c>
    </row>
    <row r="99" spans="1:7">
      <c r="A99" s="34"/>
      <c r="D99" s="1" t="s">
        <v>479</v>
      </c>
      <c r="E99" s="1" t="s">
        <v>44</v>
      </c>
      <c r="F99" s="2">
        <v>1</v>
      </c>
      <c r="G99" s="1" t="s">
        <v>24</v>
      </c>
    </row>
    <row r="100" spans="1:7">
      <c r="A100" s="34"/>
      <c r="D100" s="1" t="s">
        <v>480</v>
      </c>
      <c r="E100" s="1" t="s">
        <v>45</v>
      </c>
      <c r="F100" s="2">
        <v>1</v>
      </c>
      <c r="G100" s="1" t="s">
        <v>25</v>
      </c>
    </row>
    <row r="101" spans="1:7">
      <c r="A101" s="34"/>
      <c r="D101" s="1" t="s">
        <v>481</v>
      </c>
      <c r="E101" s="1" t="s">
        <v>46</v>
      </c>
      <c r="F101" s="2">
        <v>1</v>
      </c>
      <c r="G101" s="1" t="s">
        <v>26</v>
      </c>
    </row>
    <row r="102" spans="1:7">
      <c r="A102" s="34"/>
      <c r="D102" s="1" t="s">
        <v>482</v>
      </c>
      <c r="E102" s="1" t="s">
        <v>47</v>
      </c>
      <c r="F102" s="2">
        <v>1</v>
      </c>
      <c r="G102" s="1" t="s">
        <v>27</v>
      </c>
    </row>
    <row r="103" spans="1:7">
      <c r="A103" s="34"/>
      <c r="D103" s="1" t="s">
        <v>352</v>
      </c>
      <c r="E103" s="1" t="s">
        <v>48</v>
      </c>
      <c r="F103" s="2">
        <v>1</v>
      </c>
      <c r="G103" s="1" t="s">
        <v>28</v>
      </c>
    </row>
    <row r="104" spans="1:7">
      <c r="A104" s="34"/>
      <c r="D104" s="1" t="s">
        <v>483</v>
      </c>
      <c r="E104" s="1" t="s">
        <v>49</v>
      </c>
      <c r="F104" s="2">
        <v>1</v>
      </c>
      <c r="G104" s="1" t="s">
        <v>29</v>
      </c>
    </row>
    <row r="105" spans="1:7">
      <c r="A105" s="34"/>
      <c r="D105" s="1" t="s">
        <v>484</v>
      </c>
      <c r="E105" s="1" t="s">
        <v>50</v>
      </c>
      <c r="F105" s="2">
        <v>1</v>
      </c>
      <c r="G105" s="1" t="s">
        <v>30</v>
      </c>
    </row>
    <row r="106" spans="1:7">
      <c r="A106" s="34"/>
      <c r="D106" s="1" t="s">
        <v>485</v>
      </c>
      <c r="E106" s="1" t="s">
        <v>51</v>
      </c>
      <c r="F106" s="2">
        <v>1</v>
      </c>
      <c r="G106" s="1" t="s">
        <v>31</v>
      </c>
    </row>
    <row r="107" spans="1:7">
      <c r="A107" s="34"/>
      <c r="D107" s="1" t="s">
        <v>351</v>
      </c>
      <c r="E107" s="1" t="s">
        <v>52</v>
      </c>
      <c r="F107" s="2">
        <v>1</v>
      </c>
      <c r="G107" s="1" t="s">
        <v>32</v>
      </c>
    </row>
    <row r="108" spans="1:7">
      <c r="A108" s="34"/>
      <c r="D108" s="1" t="s">
        <v>486</v>
      </c>
      <c r="E108" s="1" t="s">
        <v>53</v>
      </c>
      <c r="F108" s="2">
        <v>1</v>
      </c>
      <c r="G108" s="1" t="s">
        <v>33</v>
      </c>
    </row>
    <row r="109" spans="1:7">
      <c r="A109" s="34"/>
      <c r="D109" s="1" t="s">
        <v>383</v>
      </c>
      <c r="E109" s="1" t="s">
        <v>12</v>
      </c>
      <c r="F109" s="2">
        <v>1</v>
      </c>
      <c r="G109" s="1" t="s">
        <v>0</v>
      </c>
    </row>
    <row r="110" spans="1:7">
      <c r="A110" s="34"/>
      <c r="D110" s="1" t="s">
        <v>384</v>
      </c>
      <c r="E110" s="1" t="s">
        <v>13</v>
      </c>
      <c r="F110" s="2">
        <v>1</v>
      </c>
      <c r="G110" s="1" t="s">
        <v>1</v>
      </c>
    </row>
    <row r="111" spans="1:7">
      <c r="A111" s="34"/>
      <c r="D111" s="1" t="s">
        <v>385</v>
      </c>
      <c r="E111" s="1" t="s">
        <v>14</v>
      </c>
      <c r="F111" s="2">
        <v>1</v>
      </c>
      <c r="G111" s="1" t="s">
        <v>2</v>
      </c>
    </row>
    <row r="112" spans="1:7">
      <c r="A112" s="34"/>
      <c r="D112" s="1" t="s">
        <v>386</v>
      </c>
      <c r="E112" s="1" t="s">
        <v>15</v>
      </c>
      <c r="F112" s="2">
        <v>1</v>
      </c>
      <c r="G112" s="1" t="s">
        <v>3</v>
      </c>
    </row>
    <row r="113" spans="1:7">
      <c r="A113" s="34"/>
      <c r="D113" s="1" t="s">
        <v>387</v>
      </c>
      <c r="E113" s="1" t="s">
        <v>16</v>
      </c>
      <c r="F113" s="2">
        <v>1</v>
      </c>
      <c r="G113" s="1" t="s">
        <v>4</v>
      </c>
    </row>
    <row r="114" spans="1:7">
      <c r="A114" s="34"/>
      <c r="D114" s="1" t="s">
        <v>388</v>
      </c>
      <c r="E114" s="1" t="s">
        <v>17</v>
      </c>
      <c r="F114" s="2">
        <v>1</v>
      </c>
      <c r="G114" s="1" t="s">
        <v>5</v>
      </c>
    </row>
    <row r="115" spans="1:7">
      <c r="A115" s="34"/>
      <c r="D115" s="1" t="s">
        <v>350</v>
      </c>
      <c r="E115" s="1" t="s">
        <v>54</v>
      </c>
      <c r="F115" s="2">
        <v>1</v>
      </c>
      <c r="G115" s="1" t="s">
        <v>24</v>
      </c>
    </row>
    <row r="116" spans="1:7">
      <c r="A116" s="34"/>
      <c r="D116" s="1" t="s">
        <v>487</v>
      </c>
      <c r="E116" s="1" t="s">
        <v>55</v>
      </c>
      <c r="F116" s="2">
        <v>1</v>
      </c>
      <c r="G116" s="1" t="s">
        <v>25</v>
      </c>
    </row>
    <row r="117" spans="1:7">
      <c r="A117" s="34"/>
      <c r="D117" s="1" t="s">
        <v>488</v>
      </c>
      <c r="E117" s="1" t="s">
        <v>56</v>
      </c>
      <c r="F117" s="2">
        <v>1</v>
      </c>
      <c r="G117" s="1" t="s">
        <v>26</v>
      </c>
    </row>
    <row r="118" spans="1:7">
      <c r="A118" s="34"/>
      <c r="D118" s="1" t="s">
        <v>489</v>
      </c>
      <c r="E118" s="1" t="s">
        <v>57</v>
      </c>
      <c r="F118" s="2">
        <v>1</v>
      </c>
      <c r="G118" s="1" t="s">
        <v>27</v>
      </c>
    </row>
    <row r="119" spans="1:7">
      <c r="A119" s="34"/>
      <c r="D119" s="1" t="s">
        <v>354</v>
      </c>
      <c r="E119" s="1" t="s">
        <v>58</v>
      </c>
      <c r="F119" s="2">
        <v>1</v>
      </c>
      <c r="G119" s="1" t="s">
        <v>28</v>
      </c>
    </row>
    <row r="120" spans="1:7">
      <c r="A120" s="34"/>
      <c r="D120" s="1" t="s">
        <v>490</v>
      </c>
      <c r="E120" s="1" t="s">
        <v>59</v>
      </c>
      <c r="F120" s="2">
        <v>1</v>
      </c>
      <c r="G120" s="1" t="s">
        <v>29</v>
      </c>
    </row>
    <row r="121" spans="1:7">
      <c r="A121" s="34"/>
      <c r="D121" s="1" t="s">
        <v>491</v>
      </c>
      <c r="E121" s="1" t="s">
        <v>60</v>
      </c>
      <c r="F121" s="2">
        <v>1</v>
      </c>
      <c r="G121" s="1" t="s">
        <v>30</v>
      </c>
    </row>
    <row r="122" spans="1:7">
      <c r="A122" s="34"/>
      <c r="D122" s="1" t="s">
        <v>492</v>
      </c>
      <c r="E122" s="1" t="s">
        <v>61</v>
      </c>
      <c r="F122" s="2">
        <v>1</v>
      </c>
      <c r="G122" s="1" t="s">
        <v>31</v>
      </c>
    </row>
    <row r="123" spans="1:7">
      <c r="A123" s="34"/>
      <c r="D123" s="1" t="s">
        <v>348</v>
      </c>
      <c r="E123" s="1" t="s">
        <v>62</v>
      </c>
      <c r="F123" s="2">
        <v>1</v>
      </c>
      <c r="G123" s="1" t="s">
        <v>32</v>
      </c>
    </row>
    <row r="124" spans="1:7">
      <c r="A124" s="34"/>
      <c r="D124" s="1" t="s">
        <v>349</v>
      </c>
      <c r="E124" s="1" t="s">
        <v>63</v>
      </c>
      <c r="F124" s="2">
        <v>1</v>
      </c>
      <c r="G124" s="1" t="s">
        <v>33</v>
      </c>
    </row>
    <row r="125" spans="1:7">
      <c r="A125" s="34"/>
      <c r="D125" s="1" t="s">
        <v>343</v>
      </c>
      <c r="E125" s="1" t="s">
        <v>18</v>
      </c>
      <c r="F125" s="2">
        <v>1</v>
      </c>
      <c r="G125" s="1" t="s">
        <v>0</v>
      </c>
    </row>
    <row r="126" spans="1:7">
      <c r="A126" s="34"/>
      <c r="D126" s="1" t="s">
        <v>389</v>
      </c>
      <c r="E126" s="1" t="s">
        <v>19</v>
      </c>
      <c r="F126" s="2">
        <v>1</v>
      </c>
      <c r="G126" s="1" t="s">
        <v>1</v>
      </c>
    </row>
    <row r="127" spans="1:7">
      <c r="A127" s="34"/>
      <c r="D127" s="1" t="s">
        <v>341</v>
      </c>
      <c r="E127" s="1" t="s">
        <v>20</v>
      </c>
      <c r="F127" s="2">
        <v>1</v>
      </c>
      <c r="G127" s="1" t="s">
        <v>2</v>
      </c>
    </row>
    <row r="128" spans="1:7">
      <c r="A128" s="34"/>
      <c r="D128" s="1" t="s">
        <v>390</v>
      </c>
      <c r="E128" s="1" t="s">
        <v>21</v>
      </c>
      <c r="F128" s="2">
        <v>1</v>
      </c>
      <c r="G128" s="1" t="s">
        <v>3</v>
      </c>
    </row>
    <row r="129" spans="1:7">
      <c r="A129" s="34"/>
      <c r="D129" s="1" t="s">
        <v>340</v>
      </c>
      <c r="E129" s="1" t="s">
        <v>22</v>
      </c>
      <c r="F129" s="2">
        <v>1</v>
      </c>
      <c r="G129" s="1" t="s">
        <v>4</v>
      </c>
    </row>
    <row r="130" spans="1:7">
      <c r="A130" s="34"/>
      <c r="D130" s="1" t="s">
        <v>339</v>
      </c>
      <c r="E130" s="1" t="s">
        <v>23</v>
      </c>
      <c r="F130" s="2">
        <v>1</v>
      </c>
      <c r="G130" s="1" t="s">
        <v>5</v>
      </c>
    </row>
    <row r="131" spans="1:7">
      <c r="A131" s="34"/>
      <c r="D131" s="1" t="s">
        <v>353</v>
      </c>
      <c r="E131" s="1" t="s">
        <v>24</v>
      </c>
      <c r="F131" s="2">
        <v>2</v>
      </c>
      <c r="G131" s="1" t="s">
        <v>24</v>
      </c>
    </row>
    <row r="132" spans="1:7">
      <c r="A132" s="34"/>
      <c r="D132" s="1" t="s">
        <v>493</v>
      </c>
      <c r="E132" s="1" t="s">
        <v>25</v>
      </c>
      <c r="F132" s="2">
        <v>2</v>
      </c>
      <c r="G132" s="1" t="s">
        <v>25</v>
      </c>
    </row>
    <row r="133" spans="1:7">
      <c r="A133" s="34"/>
      <c r="D133" s="1" t="s">
        <v>494</v>
      </c>
      <c r="E133" s="1" t="s">
        <v>26</v>
      </c>
      <c r="F133" s="2">
        <v>2</v>
      </c>
      <c r="G133" s="1" t="s">
        <v>26</v>
      </c>
    </row>
    <row r="134" spans="1:7">
      <c r="A134" s="34"/>
      <c r="D134" s="1" t="s">
        <v>495</v>
      </c>
      <c r="E134" s="1" t="s">
        <v>27</v>
      </c>
      <c r="F134" s="2">
        <v>2</v>
      </c>
      <c r="G134" s="1" t="s">
        <v>27</v>
      </c>
    </row>
    <row r="135" spans="1:7">
      <c r="A135" s="34"/>
      <c r="D135" s="1" t="s">
        <v>496</v>
      </c>
      <c r="E135" s="1" t="s">
        <v>28</v>
      </c>
      <c r="F135" s="2">
        <v>2</v>
      </c>
      <c r="G135" s="1" t="s">
        <v>28</v>
      </c>
    </row>
    <row r="136" spans="1:7">
      <c r="A136" s="34"/>
      <c r="D136" s="1" t="s">
        <v>497</v>
      </c>
      <c r="E136" s="1" t="s">
        <v>29</v>
      </c>
      <c r="F136" s="2">
        <v>2</v>
      </c>
      <c r="G136" s="1" t="s">
        <v>29</v>
      </c>
    </row>
    <row r="137" spans="1:7">
      <c r="A137" s="34"/>
      <c r="D137" s="1" t="s">
        <v>498</v>
      </c>
      <c r="E137" s="1" t="s">
        <v>30</v>
      </c>
      <c r="F137" s="2">
        <v>2</v>
      </c>
      <c r="G137" s="1" t="s">
        <v>30</v>
      </c>
    </row>
    <row r="138" spans="1:7">
      <c r="A138" s="34"/>
      <c r="D138" s="1" t="s">
        <v>499</v>
      </c>
      <c r="E138" s="1" t="s">
        <v>31</v>
      </c>
      <c r="F138" s="2">
        <v>2</v>
      </c>
      <c r="G138" s="1" t="s">
        <v>31</v>
      </c>
    </row>
    <row r="139" spans="1:7">
      <c r="A139" s="34"/>
      <c r="D139" s="1" t="s">
        <v>374</v>
      </c>
      <c r="E139" s="1" t="s">
        <v>32</v>
      </c>
      <c r="F139" s="2">
        <v>2</v>
      </c>
      <c r="G139" s="1" t="s">
        <v>32</v>
      </c>
    </row>
    <row r="140" spans="1:7">
      <c r="A140" s="34"/>
      <c r="D140" s="1" t="s">
        <v>500</v>
      </c>
      <c r="E140" s="1" t="s">
        <v>33</v>
      </c>
      <c r="F140" s="2">
        <v>2</v>
      </c>
      <c r="G140" s="1" t="s">
        <v>33</v>
      </c>
    </row>
    <row r="141" spans="1:7">
      <c r="A141" s="34"/>
      <c r="D141" s="1" t="s">
        <v>391</v>
      </c>
      <c r="E141" s="1" t="s">
        <v>0</v>
      </c>
      <c r="F141" s="2">
        <v>2</v>
      </c>
      <c r="G141" s="1" t="s">
        <v>0</v>
      </c>
    </row>
    <row r="142" spans="1:7">
      <c r="A142" s="34"/>
      <c r="D142" s="1" t="s">
        <v>392</v>
      </c>
      <c r="E142" s="1" t="s">
        <v>1</v>
      </c>
      <c r="F142" s="2">
        <v>2</v>
      </c>
      <c r="G142" s="1" t="s">
        <v>1</v>
      </c>
    </row>
    <row r="143" spans="1:7">
      <c r="A143" s="34"/>
      <c r="D143" s="1" t="s">
        <v>393</v>
      </c>
      <c r="E143" s="1" t="s">
        <v>2</v>
      </c>
      <c r="F143" s="2">
        <v>2</v>
      </c>
      <c r="G143" s="1" t="s">
        <v>2</v>
      </c>
    </row>
    <row r="144" spans="1:7">
      <c r="A144" s="34"/>
      <c r="D144" s="1" t="s">
        <v>394</v>
      </c>
      <c r="E144" s="1" t="s">
        <v>3</v>
      </c>
      <c r="F144" s="2">
        <v>2</v>
      </c>
      <c r="G144" s="1" t="s">
        <v>3</v>
      </c>
    </row>
    <row r="145" spans="1:7">
      <c r="A145" s="34"/>
      <c r="D145" s="1" t="s">
        <v>376</v>
      </c>
      <c r="E145" s="1" t="s">
        <v>4</v>
      </c>
      <c r="F145" s="2">
        <v>2</v>
      </c>
      <c r="G145" s="1" t="s">
        <v>4</v>
      </c>
    </row>
    <row r="146" spans="1:7">
      <c r="A146" s="34"/>
      <c r="D146" s="1" t="s">
        <v>395</v>
      </c>
      <c r="E146" s="1" t="s">
        <v>5</v>
      </c>
      <c r="F146" s="2">
        <v>2</v>
      </c>
      <c r="G146" s="1" t="s">
        <v>5</v>
      </c>
    </row>
    <row r="147" spans="1:7">
      <c r="A147" s="34"/>
      <c r="D147" s="1" t="s">
        <v>501</v>
      </c>
      <c r="E147" s="1" t="s">
        <v>34</v>
      </c>
      <c r="F147" s="2">
        <v>2</v>
      </c>
      <c r="G147" s="1" t="s">
        <v>24</v>
      </c>
    </row>
    <row r="148" spans="1:7">
      <c r="A148" s="34"/>
      <c r="D148" s="1" t="s">
        <v>502</v>
      </c>
      <c r="E148" s="1" t="s">
        <v>35</v>
      </c>
      <c r="F148" s="2">
        <v>2</v>
      </c>
      <c r="G148" s="1" t="s">
        <v>25</v>
      </c>
    </row>
    <row r="149" spans="1:7">
      <c r="A149" s="34"/>
      <c r="D149" s="1" t="s">
        <v>503</v>
      </c>
      <c r="E149" s="1" t="s">
        <v>36</v>
      </c>
      <c r="F149" s="2">
        <v>2</v>
      </c>
      <c r="G149" s="1" t="s">
        <v>26</v>
      </c>
    </row>
    <row r="150" spans="1:7">
      <c r="A150" s="34"/>
      <c r="D150" s="1" t="s">
        <v>504</v>
      </c>
      <c r="E150" s="1" t="s">
        <v>37</v>
      </c>
      <c r="F150" s="2">
        <v>2</v>
      </c>
      <c r="G150" s="1" t="s">
        <v>27</v>
      </c>
    </row>
    <row r="151" spans="1:7">
      <c r="A151" s="34"/>
      <c r="D151" s="1" t="s">
        <v>505</v>
      </c>
      <c r="E151" s="1" t="s">
        <v>38</v>
      </c>
      <c r="F151" s="2">
        <v>2</v>
      </c>
      <c r="G151" s="1" t="s">
        <v>28</v>
      </c>
    </row>
    <row r="152" spans="1:7">
      <c r="A152" s="34"/>
      <c r="D152" s="1" t="s">
        <v>506</v>
      </c>
      <c r="E152" s="1" t="s">
        <v>39</v>
      </c>
      <c r="F152" s="2">
        <v>2</v>
      </c>
      <c r="G152" s="1" t="s">
        <v>29</v>
      </c>
    </row>
    <row r="153" spans="1:7">
      <c r="A153" s="34"/>
      <c r="D153" s="1" t="s">
        <v>507</v>
      </c>
      <c r="E153" s="1" t="s">
        <v>40</v>
      </c>
      <c r="F153" s="2">
        <v>2</v>
      </c>
      <c r="G153" s="1" t="s">
        <v>30</v>
      </c>
    </row>
    <row r="154" spans="1:7">
      <c r="A154" s="34"/>
      <c r="D154" s="1" t="s">
        <v>508</v>
      </c>
      <c r="E154" s="1" t="s">
        <v>41</v>
      </c>
      <c r="F154" s="2">
        <v>2</v>
      </c>
      <c r="G154" s="1" t="s">
        <v>31</v>
      </c>
    </row>
    <row r="155" spans="1:7">
      <c r="A155" s="34"/>
      <c r="D155" s="1" t="s">
        <v>373</v>
      </c>
      <c r="E155" s="1" t="s">
        <v>42</v>
      </c>
      <c r="F155" s="2">
        <v>2</v>
      </c>
      <c r="G155" s="1" t="s">
        <v>32</v>
      </c>
    </row>
    <row r="156" spans="1:7">
      <c r="A156" s="34"/>
      <c r="D156" s="1" t="s">
        <v>509</v>
      </c>
      <c r="E156" s="1" t="s">
        <v>43</v>
      </c>
      <c r="F156" s="2">
        <v>2</v>
      </c>
      <c r="G156" s="1" t="s">
        <v>33</v>
      </c>
    </row>
    <row r="157" spans="1:7">
      <c r="A157" s="34"/>
      <c r="D157" s="1" t="s">
        <v>396</v>
      </c>
      <c r="E157" s="1" t="s">
        <v>6</v>
      </c>
      <c r="F157" s="2">
        <v>2</v>
      </c>
      <c r="G157" s="1" t="s">
        <v>0</v>
      </c>
    </row>
    <row r="158" spans="1:7">
      <c r="A158" s="34"/>
      <c r="D158" s="1" t="s">
        <v>397</v>
      </c>
      <c r="E158" s="1" t="s">
        <v>7</v>
      </c>
      <c r="F158" s="2">
        <v>2</v>
      </c>
      <c r="G158" s="1" t="s">
        <v>1</v>
      </c>
    </row>
    <row r="159" spans="1:7">
      <c r="A159" s="34"/>
      <c r="D159" s="1" t="s">
        <v>398</v>
      </c>
      <c r="E159" s="1" t="s">
        <v>8</v>
      </c>
      <c r="F159" s="2">
        <v>2</v>
      </c>
      <c r="G159" s="1" t="s">
        <v>2</v>
      </c>
    </row>
    <row r="160" spans="1:7">
      <c r="A160" s="34"/>
      <c r="D160" s="1" t="s">
        <v>399</v>
      </c>
      <c r="E160" s="1" t="s">
        <v>9</v>
      </c>
      <c r="F160" s="2">
        <v>2</v>
      </c>
      <c r="G160" s="1" t="s">
        <v>3</v>
      </c>
    </row>
    <row r="161" spans="1:7">
      <c r="A161" s="34"/>
      <c r="D161" s="1" t="s">
        <v>400</v>
      </c>
      <c r="E161" s="1" t="s">
        <v>10</v>
      </c>
      <c r="F161" s="2">
        <v>2</v>
      </c>
      <c r="G161" s="1" t="s">
        <v>4</v>
      </c>
    </row>
    <row r="162" spans="1:7">
      <c r="A162" s="34"/>
      <c r="D162" s="1" t="s">
        <v>401</v>
      </c>
      <c r="E162" s="1" t="s">
        <v>11</v>
      </c>
      <c r="F162" s="2">
        <v>2</v>
      </c>
      <c r="G162" s="1" t="s">
        <v>5</v>
      </c>
    </row>
    <row r="163" spans="1:7">
      <c r="A163" s="34"/>
      <c r="D163" s="1" t="s">
        <v>370</v>
      </c>
      <c r="E163" s="1" t="s">
        <v>44</v>
      </c>
      <c r="F163" s="2">
        <v>2</v>
      </c>
      <c r="G163" s="1" t="s">
        <v>24</v>
      </c>
    </row>
    <row r="164" spans="1:7">
      <c r="A164" s="34"/>
      <c r="D164" s="1" t="s">
        <v>402</v>
      </c>
      <c r="E164" s="1" t="s">
        <v>45</v>
      </c>
      <c r="F164" s="2">
        <v>2</v>
      </c>
      <c r="G164" s="1" t="s">
        <v>25</v>
      </c>
    </row>
    <row r="165" spans="1:7">
      <c r="A165" s="34"/>
      <c r="D165" s="1" t="s">
        <v>403</v>
      </c>
      <c r="E165" s="1" t="s">
        <v>46</v>
      </c>
      <c r="F165" s="2">
        <v>2</v>
      </c>
      <c r="G165" s="1" t="s">
        <v>26</v>
      </c>
    </row>
    <row r="166" spans="1:7">
      <c r="A166" s="34"/>
      <c r="D166" s="1" t="s">
        <v>404</v>
      </c>
      <c r="E166" s="1" t="s">
        <v>47</v>
      </c>
      <c r="F166" s="2">
        <v>2</v>
      </c>
      <c r="G166" s="1" t="s">
        <v>27</v>
      </c>
    </row>
    <row r="167" spans="1:7">
      <c r="A167" s="34"/>
      <c r="D167" s="1" t="s">
        <v>405</v>
      </c>
      <c r="E167" s="1" t="s">
        <v>48</v>
      </c>
      <c r="F167" s="2">
        <v>2</v>
      </c>
      <c r="G167" s="1" t="s">
        <v>28</v>
      </c>
    </row>
    <row r="168" spans="1:7">
      <c r="A168" s="34"/>
      <c r="D168" s="1" t="s">
        <v>406</v>
      </c>
      <c r="E168" s="1" t="s">
        <v>49</v>
      </c>
      <c r="F168" s="2">
        <v>2</v>
      </c>
      <c r="G168" s="1" t="s">
        <v>29</v>
      </c>
    </row>
    <row r="169" spans="1:7">
      <c r="A169" s="34"/>
      <c r="D169" s="1" t="s">
        <v>407</v>
      </c>
      <c r="E169" s="1" t="s">
        <v>50</v>
      </c>
      <c r="F169" s="2">
        <v>2</v>
      </c>
      <c r="G169" s="1" t="s">
        <v>30</v>
      </c>
    </row>
    <row r="170" spans="1:7">
      <c r="A170" s="34"/>
      <c r="D170" s="1" t="s">
        <v>408</v>
      </c>
      <c r="E170" s="1" t="s">
        <v>51</v>
      </c>
      <c r="F170" s="2">
        <v>2</v>
      </c>
      <c r="G170" s="1" t="s">
        <v>31</v>
      </c>
    </row>
    <row r="171" spans="1:7">
      <c r="A171" s="34"/>
      <c r="D171" s="1" t="s">
        <v>369</v>
      </c>
      <c r="E171" s="1" t="s">
        <v>52</v>
      </c>
      <c r="F171" s="2">
        <v>2</v>
      </c>
      <c r="G171" s="1" t="s">
        <v>32</v>
      </c>
    </row>
    <row r="172" spans="1:7">
      <c r="A172" s="34"/>
      <c r="D172" s="1" t="s">
        <v>409</v>
      </c>
      <c r="E172" s="1" t="s">
        <v>53</v>
      </c>
      <c r="F172" s="2">
        <v>2</v>
      </c>
      <c r="G172" s="1" t="s">
        <v>33</v>
      </c>
    </row>
    <row r="173" spans="1:7">
      <c r="A173" s="34"/>
      <c r="D173" s="1" t="s">
        <v>410</v>
      </c>
      <c r="E173" s="1" t="s">
        <v>12</v>
      </c>
      <c r="F173" s="2">
        <v>2</v>
      </c>
      <c r="G173" s="1" t="s">
        <v>0</v>
      </c>
    </row>
    <row r="174" spans="1:7">
      <c r="A174" s="34"/>
      <c r="D174" s="1" t="s">
        <v>411</v>
      </c>
      <c r="E174" s="1" t="s">
        <v>13</v>
      </c>
      <c r="F174" s="2">
        <v>2</v>
      </c>
      <c r="G174" s="1" t="s">
        <v>1</v>
      </c>
    </row>
    <row r="175" spans="1:7">
      <c r="A175" s="34"/>
      <c r="D175" s="1" t="s">
        <v>412</v>
      </c>
      <c r="E175" s="1" t="s">
        <v>14</v>
      </c>
      <c r="F175" s="2">
        <v>2</v>
      </c>
      <c r="G175" s="1" t="s">
        <v>2</v>
      </c>
    </row>
    <row r="176" spans="1:7">
      <c r="A176" s="34"/>
      <c r="D176" s="1" t="s">
        <v>413</v>
      </c>
      <c r="E176" s="1" t="s">
        <v>15</v>
      </c>
      <c r="F176" s="2">
        <v>2</v>
      </c>
      <c r="G176" s="1" t="s">
        <v>3</v>
      </c>
    </row>
    <row r="177" spans="1:7">
      <c r="A177" s="34"/>
      <c r="D177" s="1" t="s">
        <v>414</v>
      </c>
      <c r="E177" s="1" t="s">
        <v>16</v>
      </c>
      <c r="F177" s="2">
        <v>2</v>
      </c>
      <c r="G177" s="1" t="s">
        <v>4</v>
      </c>
    </row>
    <row r="178" spans="1:7">
      <c r="A178" s="34"/>
      <c r="D178" s="1" t="s">
        <v>415</v>
      </c>
      <c r="E178" s="1" t="s">
        <v>17</v>
      </c>
      <c r="F178" s="2">
        <v>2</v>
      </c>
      <c r="G178" s="1" t="s">
        <v>5</v>
      </c>
    </row>
    <row r="179" spans="1:7">
      <c r="A179" s="34"/>
      <c r="D179" s="1" t="s">
        <v>366</v>
      </c>
      <c r="E179" s="1" t="s">
        <v>54</v>
      </c>
      <c r="F179" s="2">
        <v>2</v>
      </c>
      <c r="G179" s="1" t="s">
        <v>24</v>
      </c>
    </row>
    <row r="180" spans="1:7">
      <c r="A180" s="34"/>
      <c r="D180" s="1" t="s">
        <v>416</v>
      </c>
      <c r="E180" s="1" t="s">
        <v>55</v>
      </c>
      <c r="F180" s="2">
        <v>2</v>
      </c>
      <c r="G180" s="1" t="s">
        <v>25</v>
      </c>
    </row>
    <row r="181" spans="1:7">
      <c r="A181" s="34"/>
      <c r="D181" s="1" t="s">
        <v>417</v>
      </c>
      <c r="E181" s="1" t="s">
        <v>56</v>
      </c>
      <c r="F181" s="2">
        <v>2</v>
      </c>
      <c r="G181" s="1" t="s">
        <v>26</v>
      </c>
    </row>
    <row r="182" spans="1:7">
      <c r="A182" s="34"/>
      <c r="D182" s="1" t="s">
        <v>418</v>
      </c>
      <c r="E182" s="1" t="s">
        <v>57</v>
      </c>
      <c r="F182" s="2">
        <v>2</v>
      </c>
      <c r="G182" s="1" t="s">
        <v>27</v>
      </c>
    </row>
    <row r="183" spans="1:7">
      <c r="A183" s="34"/>
      <c r="D183" s="1" t="s">
        <v>419</v>
      </c>
      <c r="E183" s="1" t="s">
        <v>58</v>
      </c>
      <c r="F183" s="2">
        <v>2</v>
      </c>
      <c r="G183" s="1" t="s">
        <v>28</v>
      </c>
    </row>
    <row r="184" spans="1:7">
      <c r="A184" s="34"/>
      <c r="D184" s="1" t="s">
        <v>420</v>
      </c>
      <c r="E184" s="1" t="s">
        <v>59</v>
      </c>
      <c r="F184" s="2">
        <v>2</v>
      </c>
      <c r="G184" s="1" t="s">
        <v>29</v>
      </c>
    </row>
    <row r="185" spans="1:7">
      <c r="A185" s="34"/>
      <c r="D185" s="1" t="s">
        <v>421</v>
      </c>
      <c r="E185" s="1" t="s">
        <v>60</v>
      </c>
      <c r="F185" s="2">
        <v>2</v>
      </c>
      <c r="G185" s="1" t="s">
        <v>30</v>
      </c>
    </row>
    <row r="186" spans="1:7">
      <c r="A186" s="34"/>
      <c r="D186" s="1" t="s">
        <v>422</v>
      </c>
      <c r="E186" s="1" t="s">
        <v>61</v>
      </c>
      <c r="F186" s="2">
        <v>2</v>
      </c>
      <c r="G186" s="1" t="s">
        <v>31</v>
      </c>
    </row>
    <row r="187" spans="1:7">
      <c r="A187" s="34"/>
      <c r="D187" s="1" t="s">
        <v>344</v>
      </c>
      <c r="E187" s="1" t="s">
        <v>62</v>
      </c>
      <c r="F187" s="2">
        <v>2</v>
      </c>
      <c r="G187" s="1" t="s">
        <v>32</v>
      </c>
    </row>
    <row r="188" spans="1:7">
      <c r="A188" s="34"/>
      <c r="D188" s="1" t="s">
        <v>423</v>
      </c>
      <c r="E188" s="1" t="s">
        <v>63</v>
      </c>
      <c r="F188" s="2">
        <v>2</v>
      </c>
      <c r="G188" s="1" t="s">
        <v>33</v>
      </c>
    </row>
    <row r="189" spans="1:7">
      <c r="A189" s="34"/>
      <c r="D189" s="1" t="s">
        <v>424</v>
      </c>
      <c r="E189" s="1" t="s">
        <v>18</v>
      </c>
      <c r="F189" s="2">
        <v>2</v>
      </c>
      <c r="G189" s="1" t="s">
        <v>0</v>
      </c>
    </row>
    <row r="190" spans="1:7">
      <c r="A190" s="34"/>
      <c r="D190" s="1" t="s">
        <v>425</v>
      </c>
      <c r="E190" s="1" t="s">
        <v>19</v>
      </c>
      <c r="F190" s="2">
        <v>2</v>
      </c>
      <c r="G190" s="1" t="s">
        <v>1</v>
      </c>
    </row>
    <row r="191" spans="1:7">
      <c r="A191" s="34"/>
      <c r="D191" s="1" t="s">
        <v>426</v>
      </c>
      <c r="E191" s="1" t="s">
        <v>20</v>
      </c>
      <c r="F191" s="2">
        <v>2</v>
      </c>
      <c r="G191" s="1" t="s">
        <v>2</v>
      </c>
    </row>
    <row r="192" spans="1:7">
      <c r="A192" s="34"/>
      <c r="D192" s="1" t="s">
        <v>427</v>
      </c>
      <c r="E192" s="1" t="s">
        <v>21</v>
      </c>
      <c r="F192" s="2">
        <v>2</v>
      </c>
      <c r="G192" s="1" t="s">
        <v>3</v>
      </c>
    </row>
    <row r="193" spans="1:7">
      <c r="A193" s="34"/>
      <c r="D193" s="1" t="s">
        <v>428</v>
      </c>
      <c r="E193" s="1" t="s">
        <v>22</v>
      </c>
      <c r="F193" s="2">
        <v>2</v>
      </c>
      <c r="G193" s="1" t="s">
        <v>4</v>
      </c>
    </row>
    <row r="194" spans="1:7">
      <c r="A194" s="34"/>
      <c r="D194" s="1" t="s">
        <v>372</v>
      </c>
      <c r="E194" s="1" t="s">
        <v>23</v>
      </c>
      <c r="F194" s="2">
        <v>2</v>
      </c>
      <c r="G194" s="1" t="s">
        <v>5</v>
      </c>
    </row>
    <row r="195" spans="1:7">
      <c r="A195" s="34"/>
      <c r="D195" s="1" t="s">
        <v>367</v>
      </c>
      <c r="E195" s="1" t="s">
        <v>24</v>
      </c>
      <c r="F195" s="2">
        <v>3</v>
      </c>
      <c r="G195" s="1" t="s">
        <v>24</v>
      </c>
    </row>
    <row r="196" spans="1:7">
      <c r="A196" s="34"/>
      <c r="D196" s="1" t="s">
        <v>429</v>
      </c>
      <c r="E196" s="1" t="s">
        <v>25</v>
      </c>
      <c r="F196" s="2">
        <v>3</v>
      </c>
      <c r="G196" s="1" t="s">
        <v>25</v>
      </c>
    </row>
    <row r="197" spans="1:7">
      <c r="A197" s="34"/>
      <c r="D197" s="1" t="s">
        <v>430</v>
      </c>
      <c r="E197" s="1" t="s">
        <v>26</v>
      </c>
      <c r="F197" s="2">
        <v>3</v>
      </c>
      <c r="G197" s="1" t="s">
        <v>26</v>
      </c>
    </row>
    <row r="198" spans="1:7">
      <c r="A198" s="34"/>
      <c r="D198" s="1" t="s">
        <v>431</v>
      </c>
      <c r="E198" s="1" t="s">
        <v>27</v>
      </c>
      <c r="F198" s="2">
        <v>3</v>
      </c>
      <c r="G198" s="1" t="s">
        <v>27</v>
      </c>
    </row>
    <row r="199" spans="1:7">
      <c r="A199" s="34"/>
      <c r="D199" s="1" t="s">
        <v>432</v>
      </c>
      <c r="E199" s="1" t="s">
        <v>28</v>
      </c>
      <c r="F199" s="2">
        <v>3</v>
      </c>
      <c r="G199" s="1" t="s">
        <v>28</v>
      </c>
    </row>
    <row r="200" spans="1:7">
      <c r="A200" s="34"/>
      <c r="D200" s="1" t="s">
        <v>433</v>
      </c>
      <c r="E200" s="1" t="s">
        <v>29</v>
      </c>
      <c r="F200" s="2">
        <v>3</v>
      </c>
      <c r="G200" s="1" t="s">
        <v>29</v>
      </c>
    </row>
    <row r="201" spans="1:7">
      <c r="A201" s="34"/>
      <c r="D201" s="1" t="s">
        <v>434</v>
      </c>
      <c r="E201" s="1" t="s">
        <v>30</v>
      </c>
      <c r="F201" s="2">
        <v>3</v>
      </c>
      <c r="G201" s="1" t="s">
        <v>30</v>
      </c>
    </row>
    <row r="202" spans="1:7">
      <c r="A202" s="34"/>
      <c r="D202" s="1" t="s">
        <v>435</v>
      </c>
      <c r="E202" s="1" t="s">
        <v>31</v>
      </c>
      <c r="F202" s="2">
        <v>3</v>
      </c>
      <c r="G202" s="1" t="s">
        <v>31</v>
      </c>
    </row>
    <row r="203" spans="1:7">
      <c r="A203" s="34"/>
      <c r="D203" s="1" t="s">
        <v>368</v>
      </c>
      <c r="E203" s="1" t="s">
        <v>32</v>
      </c>
      <c r="F203" s="2">
        <v>3</v>
      </c>
      <c r="G203" s="1" t="s">
        <v>32</v>
      </c>
    </row>
    <row r="204" spans="1:7">
      <c r="A204" s="34"/>
      <c r="D204" s="1" t="s">
        <v>436</v>
      </c>
      <c r="E204" s="1" t="s">
        <v>33</v>
      </c>
      <c r="F204" s="2">
        <v>3</v>
      </c>
      <c r="G204" s="1" t="s">
        <v>33</v>
      </c>
    </row>
    <row r="205" spans="1:7">
      <c r="A205" s="34"/>
      <c r="D205" s="1" t="s">
        <v>437</v>
      </c>
      <c r="E205" s="1" t="s">
        <v>0</v>
      </c>
      <c r="F205" s="2">
        <v>3</v>
      </c>
      <c r="G205" s="1" t="s">
        <v>0</v>
      </c>
    </row>
    <row r="206" spans="1:7">
      <c r="A206" s="34"/>
      <c r="D206" s="1" t="s">
        <v>438</v>
      </c>
      <c r="E206" s="1" t="s">
        <v>1</v>
      </c>
      <c r="F206" s="2">
        <v>3</v>
      </c>
      <c r="G206" s="1" t="s">
        <v>1</v>
      </c>
    </row>
    <row r="207" spans="1:7">
      <c r="A207" s="34"/>
      <c r="D207" s="1" t="s">
        <v>439</v>
      </c>
      <c r="E207" s="1" t="s">
        <v>2</v>
      </c>
      <c r="F207" s="2">
        <v>3</v>
      </c>
      <c r="G207" s="1" t="s">
        <v>2</v>
      </c>
    </row>
    <row r="208" spans="1:7">
      <c r="A208" s="34"/>
      <c r="D208" s="1" t="s">
        <v>440</v>
      </c>
      <c r="E208" s="1" t="s">
        <v>3</v>
      </c>
      <c r="F208" s="2">
        <v>3</v>
      </c>
      <c r="G208" s="1" t="s">
        <v>3</v>
      </c>
    </row>
    <row r="209" spans="1:7">
      <c r="A209" s="34"/>
      <c r="D209" s="1" t="s">
        <v>441</v>
      </c>
      <c r="E209" s="1" t="s">
        <v>4</v>
      </c>
      <c r="F209" s="2">
        <v>3</v>
      </c>
      <c r="G209" s="1" t="s">
        <v>4</v>
      </c>
    </row>
    <row r="210" spans="1:7">
      <c r="A210" s="34"/>
      <c r="D210" s="1" t="s">
        <v>442</v>
      </c>
      <c r="E210" s="1" t="s">
        <v>5</v>
      </c>
      <c r="F210" s="2">
        <v>3</v>
      </c>
      <c r="G210" s="1" t="s">
        <v>5</v>
      </c>
    </row>
    <row r="211" spans="1:7">
      <c r="A211" s="34"/>
      <c r="D211" s="1" t="s">
        <v>443</v>
      </c>
      <c r="E211" s="1" t="s">
        <v>34</v>
      </c>
      <c r="F211" s="2">
        <v>3</v>
      </c>
      <c r="G211" s="1" t="s">
        <v>24</v>
      </c>
    </row>
    <row r="212" spans="1:7">
      <c r="A212" s="34"/>
      <c r="D212" s="1" t="s">
        <v>444</v>
      </c>
      <c r="E212" s="1" t="s">
        <v>35</v>
      </c>
      <c r="F212" s="2">
        <v>3</v>
      </c>
      <c r="G212" s="1" t="s">
        <v>25</v>
      </c>
    </row>
    <row r="213" spans="1:7">
      <c r="A213" s="34"/>
      <c r="D213" s="1" t="s">
        <v>445</v>
      </c>
      <c r="E213" s="1" t="s">
        <v>36</v>
      </c>
      <c r="F213" s="2">
        <v>3</v>
      </c>
      <c r="G213" s="1" t="s">
        <v>26</v>
      </c>
    </row>
    <row r="214" spans="1:7">
      <c r="A214" s="34"/>
      <c r="D214" s="1" t="s">
        <v>446</v>
      </c>
      <c r="E214" s="1" t="s">
        <v>37</v>
      </c>
      <c r="F214" s="2">
        <v>3</v>
      </c>
      <c r="G214" s="1" t="s">
        <v>27</v>
      </c>
    </row>
    <row r="215" spans="1:7">
      <c r="A215" s="34"/>
      <c r="D215" s="1" t="s">
        <v>447</v>
      </c>
      <c r="E215" s="1" t="s">
        <v>38</v>
      </c>
      <c r="F215" s="2">
        <v>3</v>
      </c>
      <c r="G215" s="1" t="s">
        <v>28</v>
      </c>
    </row>
    <row r="216" spans="1:7">
      <c r="A216" s="34"/>
      <c r="D216" s="1" t="s">
        <v>448</v>
      </c>
      <c r="E216" s="1" t="s">
        <v>39</v>
      </c>
      <c r="F216" s="2">
        <v>3</v>
      </c>
      <c r="G216" s="1" t="s">
        <v>29</v>
      </c>
    </row>
    <row r="217" spans="1:7">
      <c r="A217" s="34"/>
      <c r="D217" s="1" t="s">
        <v>449</v>
      </c>
      <c r="E217" s="1" t="s">
        <v>40</v>
      </c>
      <c r="F217" s="2">
        <v>3</v>
      </c>
      <c r="G217" s="1" t="s">
        <v>30</v>
      </c>
    </row>
    <row r="218" spans="1:7">
      <c r="A218" s="34"/>
      <c r="D218" s="1" t="s">
        <v>450</v>
      </c>
      <c r="E218" s="1" t="s">
        <v>41</v>
      </c>
      <c r="F218" s="2">
        <v>3</v>
      </c>
      <c r="G218" s="1" t="s">
        <v>31</v>
      </c>
    </row>
    <row r="219" spans="1:7">
      <c r="A219" s="34"/>
      <c r="D219" s="1" t="s">
        <v>365</v>
      </c>
      <c r="E219" s="1" t="s">
        <v>42</v>
      </c>
      <c r="F219" s="2">
        <v>3</v>
      </c>
      <c r="G219" s="1" t="s">
        <v>32</v>
      </c>
    </row>
    <row r="220" spans="1:7">
      <c r="A220" s="34"/>
      <c r="D220" s="1" t="s">
        <v>451</v>
      </c>
      <c r="E220" s="1" t="s">
        <v>43</v>
      </c>
      <c r="F220" s="2">
        <v>3</v>
      </c>
      <c r="G220" s="1" t="s">
        <v>33</v>
      </c>
    </row>
    <row r="221" spans="1:7">
      <c r="A221" s="34"/>
      <c r="D221" s="1" t="s">
        <v>452</v>
      </c>
      <c r="E221" s="1" t="s">
        <v>6</v>
      </c>
      <c r="F221" s="2">
        <v>3</v>
      </c>
      <c r="G221" s="1" t="s">
        <v>0</v>
      </c>
    </row>
    <row r="222" spans="1:7">
      <c r="A222" s="34"/>
      <c r="D222" s="1" t="s">
        <v>453</v>
      </c>
      <c r="E222" s="1" t="s">
        <v>7</v>
      </c>
      <c r="F222" s="2">
        <v>3</v>
      </c>
      <c r="G222" s="1" t="s">
        <v>1</v>
      </c>
    </row>
    <row r="223" spans="1:7">
      <c r="A223" s="34"/>
      <c r="D223" s="1" t="s">
        <v>454</v>
      </c>
      <c r="E223" s="1" t="s">
        <v>8</v>
      </c>
      <c r="F223" s="2">
        <v>3</v>
      </c>
      <c r="G223" s="1" t="s">
        <v>2</v>
      </c>
    </row>
    <row r="224" spans="1:7">
      <c r="A224" s="34"/>
      <c r="D224" s="1" t="s">
        <v>455</v>
      </c>
      <c r="E224" s="1" t="s">
        <v>9</v>
      </c>
      <c r="F224" s="2">
        <v>3</v>
      </c>
      <c r="G224" s="1" t="s">
        <v>3</v>
      </c>
    </row>
    <row r="225" spans="1:7">
      <c r="A225" s="34"/>
      <c r="D225" s="1" t="s">
        <v>456</v>
      </c>
      <c r="E225" s="1" t="s">
        <v>10</v>
      </c>
      <c r="F225" s="2">
        <v>3</v>
      </c>
      <c r="G225" s="1" t="s">
        <v>4</v>
      </c>
    </row>
    <row r="226" spans="1:7">
      <c r="A226" s="34"/>
      <c r="D226" s="1" t="s">
        <v>457</v>
      </c>
      <c r="E226" s="1" t="s">
        <v>11</v>
      </c>
      <c r="F226" s="2">
        <v>3</v>
      </c>
      <c r="G226" s="1" t="s">
        <v>5</v>
      </c>
    </row>
    <row r="227" spans="1:7">
      <c r="A227" s="34"/>
      <c r="D227" s="1" t="s">
        <v>345</v>
      </c>
      <c r="E227" s="1" t="s">
        <v>44</v>
      </c>
      <c r="F227" s="2">
        <v>3</v>
      </c>
      <c r="G227" s="1" t="s">
        <v>24</v>
      </c>
    </row>
    <row r="228" spans="1:7">
      <c r="A228" s="34"/>
      <c r="D228" s="1" t="s">
        <v>458</v>
      </c>
      <c r="E228" s="1" t="s">
        <v>45</v>
      </c>
      <c r="F228" s="2">
        <v>3</v>
      </c>
      <c r="G228" s="1" t="s">
        <v>25</v>
      </c>
    </row>
    <row r="229" spans="1:7">
      <c r="A229" s="34"/>
      <c r="D229" s="1" t="s">
        <v>459</v>
      </c>
      <c r="E229" s="1" t="s">
        <v>46</v>
      </c>
      <c r="F229" s="2">
        <v>3</v>
      </c>
      <c r="G229" s="1" t="s">
        <v>26</v>
      </c>
    </row>
    <row r="230" spans="1:7">
      <c r="A230" s="34"/>
      <c r="D230" s="1" t="s">
        <v>460</v>
      </c>
      <c r="E230" s="1" t="s">
        <v>47</v>
      </c>
      <c r="F230" s="2">
        <v>3</v>
      </c>
      <c r="G230" s="1" t="s">
        <v>27</v>
      </c>
    </row>
    <row r="231" spans="1:7">
      <c r="A231" s="34"/>
      <c r="D231" s="1" t="s">
        <v>461</v>
      </c>
      <c r="E231" s="1" t="s">
        <v>48</v>
      </c>
      <c r="F231" s="2">
        <v>3</v>
      </c>
      <c r="G231" s="1" t="s">
        <v>28</v>
      </c>
    </row>
    <row r="232" spans="1:7">
      <c r="A232" s="34"/>
      <c r="D232" s="1" t="s">
        <v>462</v>
      </c>
      <c r="E232" s="1" t="s">
        <v>49</v>
      </c>
      <c r="F232" s="2">
        <v>3</v>
      </c>
      <c r="G232" s="1" t="s">
        <v>29</v>
      </c>
    </row>
    <row r="233" spans="1:7">
      <c r="A233" s="34"/>
      <c r="D233" s="1" t="s">
        <v>463</v>
      </c>
      <c r="E233" s="1" t="s">
        <v>50</v>
      </c>
      <c r="F233" s="2">
        <v>3</v>
      </c>
      <c r="G233" s="1" t="s">
        <v>30</v>
      </c>
    </row>
    <row r="234" spans="1:7">
      <c r="A234" s="34"/>
      <c r="D234" s="1" t="s">
        <v>378</v>
      </c>
      <c r="E234" s="1" t="s">
        <v>51</v>
      </c>
      <c r="F234" s="2">
        <v>3</v>
      </c>
      <c r="G234" s="1" t="s">
        <v>31</v>
      </c>
    </row>
    <row r="235" spans="1:7">
      <c r="A235" s="34"/>
      <c r="D235" s="1" t="s">
        <v>364</v>
      </c>
      <c r="E235" s="1" t="s">
        <v>52</v>
      </c>
      <c r="F235" s="2">
        <v>3</v>
      </c>
      <c r="G235" s="1" t="s">
        <v>32</v>
      </c>
    </row>
    <row r="236" spans="1:7">
      <c r="A236" s="34"/>
      <c r="D236" s="1" t="s">
        <v>379</v>
      </c>
      <c r="E236" s="1" t="s">
        <v>53</v>
      </c>
      <c r="F236" s="2">
        <v>3</v>
      </c>
      <c r="G236" s="1" t="s">
        <v>33</v>
      </c>
    </row>
    <row r="237" spans="1:7">
      <c r="A237" s="34"/>
      <c r="D237" s="1" t="s">
        <v>380</v>
      </c>
      <c r="E237" s="1" t="s">
        <v>12</v>
      </c>
      <c r="F237" s="2">
        <v>3</v>
      </c>
      <c r="G237" s="1" t="s">
        <v>0</v>
      </c>
    </row>
    <row r="238" spans="1:7">
      <c r="A238" s="34"/>
      <c r="D238" s="1" t="s">
        <v>464</v>
      </c>
      <c r="E238" s="1" t="s">
        <v>13</v>
      </c>
      <c r="F238" s="2">
        <v>3</v>
      </c>
      <c r="G238" s="1" t="s">
        <v>1</v>
      </c>
    </row>
    <row r="239" spans="1:7">
      <c r="A239" s="34"/>
      <c r="D239" s="1" t="s">
        <v>381</v>
      </c>
      <c r="E239" s="1" t="s">
        <v>14</v>
      </c>
      <c r="F239" s="2">
        <v>3</v>
      </c>
      <c r="G239" s="1" t="s">
        <v>2</v>
      </c>
    </row>
    <row r="240" spans="1:7">
      <c r="A240" s="34"/>
      <c r="D240" s="1" t="s">
        <v>377</v>
      </c>
      <c r="E240" s="1" t="s">
        <v>15</v>
      </c>
      <c r="F240" s="2">
        <v>3</v>
      </c>
      <c r="G240" s="1" t="s">
        <v>3</v>
      </c>
    </row>
    <row r="241" spans="1:7">
      <c r="A241" s="34"/>
      <c r="D241" s="1" t="s">
        <v>465</v>
      </c>
      <c r="E241" s="1" t="s">
        <v>16</v>
      </c>
      <c r="F241" s="2">
        <v>3</v>
      </c>
      <c r="G241" s="1" t="s">
        <v>4</v>
      </c>
    </row>
    <row r="242" spans="1:7">
      <c r="A242" s="34"/>
      <c r="D242" s="1" t="s">
        <v>466</v>
      </c>
      <c r="E242" s="1" t="s">
        <v>17</v>
      </c>
      <c r="F242" s="2">
        <v>3</v>
      </c>
      <c r="G242" s="1" t="s">
        <v>5</v>
      </c>
    </row>
    <row r="243" spans="1:7">
      <c r="A243" s="34"/>
      <c r="D243" s="1" t="s">
        <v>346</v>
      </c>
      <c r="E243" s="1" t="s">
        <v>54</v>
      </c>
      <c r="F243" s="2">
        <v>3</v>
      </c>
      <c r="G243" s="1" t="s">
        <v>24</v>
      </c>
    </row>
    <row r="244" spans="1:7">
      <c r="A244" s="34"/>
      <c r="D244" s="1" t="s">
        <v>467</v>
      </c>
      <c r="E244" s="1" t="s">
        <v>55</v>
      </c>
      <c r="F244" s="2">
        <v>3</v>
      </c>
      <c r="G244" s="1" t="s">
        <v>25</v>
      </c>
    </row>
    <row r="245" spans="1:7">
      <c r="A245" s="34"/>
      <c r="D245" s="1" t="s">
        <v>468</v>
      </c>
      <c r="E245" s="1" t="s">
        <v>56</v>
      </c>
      <c r="F245" s="2">
        <v>3</v>
      </c>
      <c r="G245" s="1" t="s">
        <v>26</v>
      </c>
    </row>
    <row r="246" spans="1:7">
      <c r="A246" s="34"/>
      <c r="D246" s="1" t="s">
        <v>469</v>
      </c>
      <c r="E246" s="1" t="s">
        <v>57</v>
      </c>
      <c r="F246" s="2">
        <v>3</v>
      </c>
      <c r="G246" s="1" t="s">
        <v>27</v>
      </c>
    </row>
    <row r="247" spans="1:7">
      <c r="A247" s="34"/>
      <c r="D247" s="1" t="s">
        <v>470</v>
      </c>
      <c r="E247" s="1" t="s">
        <v>58</v>
      </c>
      <c r="F247" s="2">
        <v>3</v>
      </c>
      <c r="G247" s="1" t="s">
        <v>28</v>
      </c>
    </row>
    <row r="248" spans="1:7">
      <c r="A248" s="34"/>
      <c r="D248" s="1" t="s">
        <v>471</v>
      </c>
      <c r="E248" s="1" t="s">
        <v>59</v>
      </c>
      <c r="F248" s="2">
        <v>3</v>
      </c>
      <c r="G248" s="1" t="s">
        <v>29</v>
      </c>
    </row>
    <row r="249" spans="1:7">
      <c r="A249" s="34"/>
      <c r="D249" s="1" t="s">
        <v>472</v>
      </c>
      <c r="E249" s="1" t="s">
        <v>60</v>
      </c>
      <c r="F249" s="2">
        <v>3</v>
      </c>
      <c r="G249" s="1" t="s">
        <v>30</v>
      </c>
    </row>
    <row r="250" spans="1:7">
      <c r="A250" s="34"/>
      <c r="D250" s="1" t="s">
        <v>473</v>
      </c>
      <c r="E250" s="1" t="s">
        <v>61</v>
      </c>
      <c r="F250" s="2">
        <v>3</v>
      </c>
      <c r="G250" s="1" t="s">
        <v>31</v>
      </c>
    </row>
    <row r="251" spans="1:7">
      <c r="A251" s="34"/>
      <c r="D251" s="1" t="s">
        <v>342</v>
      </c>
      <c r="E251" s="1" t="s">
        <v>62</v>
      </c>
      <c r="F251" s="2">
        <v>3</v>
      </c>
      <c r="G251" s="1" t="s">
        <v>32</v>
      </c>
    </row>
    <row r="252" spans="1:7">
      <c r="A252" s="34"/>
      <c r="D252" s="1" t="s">
        <v>474</v>
      </c>
      <c r="E252" s="1" t="s">
        <v>63</v>
      </c>
      <c r="F252" s="2">
        <v>3</v>
      </c>
      <c r="G252" s="1" t="s">
        <v>33</v>
      </c>
    </row>
    <row r="253" spans="1:7">
      <c r="A253" s="34"/>
      <c r="D253" s="1" t="s">
        <v>475</v>
      </c>
      <c r="E253" s="1" t="s">
        <v>18</v>
      </c>
      <c r="F253" s="2">
        <v>3</v>
      </c>
      <c r="G253" s="1" t="s">
        <v>0</v>
      </c>
    </row>
    <row r="254" spans="1:7">
      <c r="A254" s="34"/>
      <c r="D254" s="1" t="s">
        <v>476</v>
      </c>
      <c r="E254" s="1" t="s">
        <v>19</v>
      </c>
      <c r="F254" s="2">
        <v>3</v>
      </c>
      <c r="G254" s="1" t="s">
        <v>1</v>
      </c>
    </row>
    <row r="255" spans="1:7">
      <c r="A255" s="34"/>
      <c r="D255" s="1" t="s">
        <v>477</v>
      </c>
      <c r="E255" s="1" t="s">
        <v>20</v>
      </c>
      <c r="F255" s="2">
        <v>3</v>
      </c>
      <c r="G255" s="1" t="s">
        <v>2</v>
      </c>
    </row>
    <row r="256" spans="1:7">
      <c r="A256" s="34"/>
      <c r="D256" s="1" t="s">
        <v>478</v>
      </c>
      <c r="E256" s="1" t="s">
        <v>21</v>
      </c>
      <c r="F256" s="2">
        <v>3</v>
      </c>
      <c r="G256" s="1" t="s">
        <v>3</v>
      </c>
    </row>
    <row r="257" spans="1:7">
      <c r="A257" s="34"/>
      <c r="D257" s="1" t="s">
        <v>347</v>
      </c>
      <c r="E257" s="1" t="s">
        <v>22</v>
      </c>
      <c r="F257" s="2">
        <v>3</v>
      </c>
      <c r="G257" s="1" t="s">
        <v>4</v>
      </c>
    </row>
    <row r="258" spans="1:7">
      <c r="A258" s="34"/>
      <c r="D258" s="1" t="s">
        <v>371</v>
      </c>
      <c r="E258" s="1" t="s">
        <v>23</v>
      </c>
      <c r="F258" s="2">
        <v>3</v>
      </c>
      <c r="G258" s="1" t="s">
        <v>5</v>
      </c>
    </row>
    <row r="259" spans="1:7">
      <c r="A259" s="34"/>
    </row>
    <row r="260" spans="1:7">
      <c r="A260" s="34"/>
      <c r="D260" s="57" t="s">
        <v>512</v>
      </c>
      <c r="E260" s="57" t="s">
        <v>515</v>
      </c>
      <c r="F260" s="7" t="s">
        <v>526</v>
      </c>
      <c r="G260" s="57" t="s">
        <v>528</v>
      </c>
    </row>
    <row r="261" spans="1:7">
      <c r="A261" s="34"/>
      <c r="D261" s="2">
        <v>0</v>
      </c>
      <c r="E261" s="56" t="s">
        <v>514</v>
      </c>
      <c r="F261" s="1" t="s">
        <v>24</v>
      </c>
      <c r="G261" s="1" t="s">
        <v>529</v>
      </c>
    </row>
    <row r="262" spans="1:7">
      <c r="A262" s="34"/>
      <c r="D262" s="2">
        <v>1</v>
      </c>
      <c r="E262" s="2" t="s">
        <v>517</v>
      </c>
      <c r="F262" s="1" t="s">
        <v>25</v>
      </c>
      <c r="G262" s="1" t="s">
        <v>530</v>
      </c>
    </row>
    <row r="263" spans="1:7">
      <c r="A263" s="34"/>
      <c r="D263" s="2">
        <v>2</v>
      </c>
      <c r="E263" s="2" t="s">
        <v>518</v>
      </c>
      <c r="F263" s="1" t="s">
        <v>26</v>
      </c>
      <c r="G263" s="1" t="s">
        <v>531</v>
      </c>
    </row>
    <row r="264" spans="1:7">
      <c r="A264" s="34"/>
      <c r="D264" s="2">
        <v>3</v>
      </c>
      <c r="E264" s="2" t="s">
        <v>516</v>
      </c>
      <c r="F264" s="1" t="s">
        <v>27</v>
      </c>
      <c r="G264" s="1" t="s">
        <v>532</v>
      </c>
    </row>
    <row r="265" spans="1:7">
      <c r="A265" s="34"/>
      <c r="F265" s="1" t="s">
        <v>28</v>
      </c>
      <c r="G265" s="1" t="s">
        <v>533</v>
      </c>
    </row>
    <row r="266" spans="1:7">
      <c r="A266" s="34"/>
      <c r="F266" s="1" t="s">
        <v>29</v>
      </c>
      <c r="G266" s="1" t="s">
        <v>534</v>
      </c>
    </row>
    <row r="267" spans="1:7">
      <c r="A267" s="34"/>
      <c r="F267" s="1" t="s">
        <v>30</v>
      </c>
      <c r="G267" s="1" t="s">
        <v>535</v>
      </c>
    </row>
    <row r="268" spans="1:7">
      <c r="A268" s="34"/>
      <c r="F268" s="1" t="s">
        <v>31</v>
      </c>
      <c r="G268" s="1" t="s">
        <v>536</v>
      </c>
    </row>
    <row r="269" spans="1:7">
      <c r="A269" s="34"/>
      <c r="F269" s="1" t="s">
        <v>32</v>
      </c>
      <c r="G269" s="1" t="s">
        <v>537</v>
      </c>
    </row>
    <row r="270" spans="1:7">
      <c r="A270" s="34"/>
      <c r="F270" s="1" t="s">
        <v>33</v>
      </c>
      <c r="G270" s="1" t="s">
        <v>538</v>
      </c>
    </row>
    <row r="271" spans="1:7">
      <c r="A271" s="34"/>
      <c r="F271" s="1" t="s">
        <v>0</v>
      </c>
      <c r="G271" s="1" t="s">
        <v>539</v>
      </c>
    </row>
    <row r="272" spans="1:7">
      <c r="A272" s="34"/>
      <c r="F272" s="1" t="s">
        <v>1</v>
      </c>
      <c r="G272" s="1" t="s">
        <v>540</v>
      </c>
    </row>
    <row r="273" spans="1:7">
      <c r="A273" s="34"/>
      <c r="F273" s="1" t="s">
        <v>2</v>
      </c>
      <c r="G273" s="1" t="s">
        <v>541</v>
      </c>
    </row>
    <row r="274" spans="1:7">
      <c r="A274" s="34"/>
      <c r="F274" s="1" t="s">
        <v>3</v>
      </c>
      <c r="G274" s="1" t="s">
        <v>542</v>
      </c>
    </row>
    <row r="275" spans="1:7">
      <c r="A275" s="34"/>
      <c r="F275" s="1" t="s">
        <v>4</v>
      </c>
      <c r="G275" s="1" t="s">
        <v>543</v>
      </c>
    </row>
    <row r="276" spans="1:7">
      <c r="A276" s="34"/>
      <c r="F276" s="1" t="s">
        <v>5</v>
      </c>
      <c r="G276" s="1" t="s">
        <v>544</v>
      </c>
    </row>
    <row r="277" spans="1:7">
      <c r="A277" s="34"/>
      <c r="F277" s="58"/>
    </row>
    <row r="278" spans="1:7">
      <c r="A278" s="34"/>
      <c r="F278" s="58"/>
    </row>
    <row r="279" spans="1:7">
      <c r="A279" s="34"/>
      <c r="F279" s="58"/>
    </row>
    <row r="280" spans="1:7">
      <c r="A280" s="34"/>
      <c r="F280" s="58"/>
    </row>
    <row r="281" spans="1:7">
      <c r="A281" s="35"/>
      <c r="F281" s="58"/>
    </row>
    <row r="282" spans="1:7">
      <c r="A282" s="35"/>
      <c r="F282" s="58"/>
    </row>
    <row r="283" spans="1:7">
      <c r="A283" s="35"/>
      <c r="F283" s="58"/>
    </row>
    <row r="284" spans="1:7">
      <c r="A284" s="35"/>
      <c r="F284" s="58"/>
    </row>
    <row r="285" spans="1:7">
      <c r="A285" s="35"/>
      <c r="F285" s="58"/>
    </row>
    <row r="286" spans="1:7">
      <c r="A286" s="35"/>
      <c r="F286" s="58"/>
    </row>
    <row r="287" spans="1:7">
      <c r="A287" s="35"/>
    </row>
    <row r="288" spans="1:7">
      <c r="A288" s="35"/>
    </row>
    <row r="289" spans="1:1">
      <c r="A289" s="35"/>
    </row>
    <row r="290" spans="1:1">
      <c r="A290" s="35"/>
    </row>
    <row r="291" spans="1:1">
      <c r="A291" s="35"/>
    </row>
    <row r="292" spans="1:1">
      <c r="A292" s="35"/>
    </row>
    <row r="293" spans="1:1">
      <c r="A293" s="35"/>
    </row>
    <row r="294" spans="1:1">
      <c r="A294" s="35"/>
    </row>
    <row r="295" spans="1:1">
      <c r="A295" s="35"/>
    </row>
    <row r="296" spans="1:1">
      <c r="A296" s="35"/>
    </row>
    <row r="297" spans="1:1">
      <c r="A297" s="35"/>
    </row>
    <row r="298" spans="1:1">
      <c r="A298" s="35"/>
    </row>
    <row r="299" spans="1:1">
      <c r="A299" s="35"/>
    </row>
    <row r="300" spans="1:1">
      <c r="A300" s="35"/>
    </row>
    <row r="301" spans="1:1">
      <c r="A301" s="35"/>
    </row>
    <row r="302" spans="1:1">
      <c r="A302" s="35"/>
    </row>
    <row r="303" spans="1:1">
      <c r="A303" s="35"/>
    </row>
    <row r="304" spans="1:1">
      <c r="A304" s="35"/>
    </row>
    <row r="305" spans="1:1">
      <c r="A305" s="35"/>
    </row>
    <row r="306" spans="1:1">
      <c r="A306" s="35"/>
    </row>
    <row r="307" spans="1:1">
      <c r="A307" s="35"/>
    </row>
    <row r="308" spans="1:1">
      <c r="A308" s="35"/>
    </row>
    <row r="309" spans="1:1">
      <c r="A309" s="35"/>
    </row>
    <row r="310" spans="1:1">
      <c r="A310" s="35"/>
    </row>
    <row r="311" spans="1:1">
      <c r="A311" s="35"/>
    </row>
    <row r="312" spans="1:1">
      <c r="A312" s="35"/>
    </row>
    <row r="313" spans="1:1">
      <c r="A313" s="35"/>
    </row>
    <row r="314" spans="1:1">
      <c r="A314" s="35"/>
    </row>
    <row r="315" spans="1:1">
      <c r="A315" s="35"/>
    </row>
    <row r="316" spans="1:1">
      <c r="A316" s="35"/>
    </row>
    <row r="317" spans="1:1">
      <c r="A317" s="35"/>
    </row>
    <row r="318" spans="1:1">
      <c r="A318" s="35"/>
    </row>
    <row r="319" spans="1:1">
      <c r="A319" s="35"/>
    </row>
    <row r="320" spans="1:1">
      <c r="A320" s="35"/>
    </row>
    <row r="321" spans="1:1">
      <c r="A321" s="35"/>
    </row>
    <row r="322" spans="1:1">
      <c r="A322" s="35"/>
    </row>
    <row r="323" spans="1:1">
      <c r="A323" s="35"/>
    </row>
    <row r="324" spans="1:1">
      <c r="A324" s="35"/>
    </row>
    <row r="325" spans="1:1">
      <c r="A325" s="35"/>
    </row>
    <row r="326" spans="1:1">
      <c r="A326" s="35"/>
    </row>
    <row r="327" spans="1:1">
      <c r="A327" s="35"/>
    </row>
    <row r="328" spans="1:1">
      <c r="A328" s="35"/>
    </row>
    <row r="329" spans="1:1">
      <c r="A329" s="35"/>
    </row>
    <row r="330" spans="1:1">
      <c r="A330" s="35"/>
    </row>
    <row r="331" spans="1:1">
      <c r="A331" s="35"/>
    </row>
    <row r="332" spans="1:1">
      <c r="A332" s="35"/>
    </row>
    <row r="333" spans="1:1">
      <c r="A333" s="35"/>
    </row>
    <row r="334" spans="1:1">
      <c r="A334" s="35"/>
    </row>
    <row r="335" spans="1:1">
      <c r="A335" s="35"/>
    </row>
    <row r="336" spans="1:1">
      <c r="A336" s="35"/>
    </row>
    <row r="337" spans="1:1">
      <c r="A337" s="35"/>
    </row>
    <row r="338" spans="1:1">
      <c r="A338" s="35"/>
    </row>
    <row r="339" spans="1:1">
      <c r="A339" s="35"/>
    </row>
    <row r="340" spans="1:1">
      <c r="A340" s="35"/>
    </row>
    <row r="341" spans="1:1">
      <c r="A341" s="35"/>
    </row>
    <row r="342" spans="1:1">
      <c r="A342" s="35"/>
    </row>
    <row r="343" spans="1:1">
      <c r="A343" s="35"/>
    </row>
    <row r="344" spans="1:1">
      <c r="A344" s="35"/>
    </row>
    <row r="345" spans="1:1">
      <c r="A345" s="35"/>
    </row>
    <row r="346" spans="1:1">
      <c r="A346" s="35"/>
    </row>
    <row r="347" spans="1:1">
      <c r="A347" s="35"/>
    </row>
    <row r="348" spans="1:1">
      <c r="A348" s="35"/>
    </row>
    <row r="349" spans="1:1">
      <c r="A349" s="35"/>
    </row>
    <row r="350" spans="1:1">
      <c r="A350" s="35"/>
    </row>
    <row r="351" spans="1:1">
      <c r="A351" s="35"/>
    </row>
    <row r="352" spans="1:1">
      <c r="A352" s="35"/>
    </row>
    <row r="353" spans="1:1">
      <c r="A353" s="35"/>
    </row>
    <row r="354" spans="1:1">
      <c r="A354" s="35"/>
    </row>
    <row r="355" spans="1:1">
      <c r="A355" s="35"/>
    </row>
    <row r="356" spans="1:1">
      <c r="A356" s="35"/>
    </row>
    <row r="357" spans="1:1">
      <c r="A357" s="35"/>
    </row>
    <row r="358" spans="1:1">
      <c r="A358" s="35"/>
    </row>
    <row r="359" spans="1:1">
      <c r="A359" s="35"/>
    </row>
    <row r="360" spans="1:1">
      <c r="A360" s="35"/>
    </row>
    <row r="361" spans="1:1">
      <c r="A361" s="35"/>
    </row>
    <row r="362" spans="1:1">
      <c r="A362" s="35"/>
    </row>
    <row r="363" spans="1:1">
      <c r="A363" s="35"/>
    </row>
    <row r="364" spans="1:1">
      <c r="A364" s="35"/>
    </row>
    <row r="365" spans="1:1">
      <c r="A365" s="35"/>
    </row>
    <row r="366" spans="1:1">
      <c r="A366" s="35"/>
    </row>
    <row r="367" spans="1:1">
      <c r="A367" s="35"/>
    </row>
    <row r="368" spans="1:1">
      <c r="A368" s="35"/>
    </row>
    <row r="369" spans="1:1">
      <c r="A369" s="35"/>
    </row>
    <row r="370" spans="1:1">
      <c r="A370" s="35"/>
    </row>
    <row r="371" spans="1:1">
      <c r="A371" s="35"/>
    </row>
    <row r="372" spans="1:1">
      <c r="A372" s="35"/>
    </row>
    <row r="373" spans="1:1">
      <c r="A373" s="35"/>
    </row>
    <row r="374" spans="1:1">
      <c r="A374" s="35"/>
    </row>
    <row r="375" spans="1:1">
      <c r="A375" s="35"/>
    </row>
    <row r="376" spans="1:1">
      <c r="A376" s="35"/>
    </row>
    <row r="377" spans="1:1">
      <c r="A377" s="35"/>
    </row>
    <row r="378" spans="1:1">
      <c r="A378" s="35"/>
    </row>
    <row r="379" spans="1:1">
      <c r="A379" s="35"/>
    </row>
    <row r="380" spans="1:1">
      <c r="A380" s="35"/>
    </row>
    <row r="381" spans="1:1">
      <c r="A381" s="35"/>
    </row>
    <row r="382" spans="1:1">
      <c r="A382" s="35"/>
    </row>
    <row r="383" spans="1:1">
      <c r="A383" s="35"/>
    </row>
    <row r="384" spans="1:1">
      <c r="A384" s="35"/>
    </row>
    <row r="385" spans="1:1">
      <c r="A385" s="35"/>
    </row>
    <row r="386" spans="1:1">
      <c r="A386" s="35"/>
    </row>
    <row r="387" spans="1:1">
      <c r="A387" s="35"/>
    </row>
    <row r="388" spans="1:1">
      <c r="A388" s="35"/>
    </row>
    <row r="389" spans="1:1">
      <c r="A389" s="35"/>
    </row>
    <row r="390" spans="1:1">
      <c r="A390" s="35"/>
    </row>
    <row r="391" spans="1:1">
      <c r="A391" s="35"/>
    </row>
    <row r="392" spans="1:1">
      <c r="A392" s="35"/>
    </row>
    <row r="393" spans="1:1">
      <c r="A393" s="35"/>
    </row>
    <row r="394" spans="1:1">
      <c r="A394" s="35"/>
    </row>
    <row r="395" spans="1:1">
      <c r="A395" s="35"/>
    </row>
    <row r="396" spans="1:1">
      <c r="A396" s="35"/>
    </row>
    <row r="397" spans="1:1">
      <c r="A397" s="35"/>
    </row>
    <row r="398" spans="1:1">
      <c r="A398" s="35"/>
    </row>
    <row r="399" spans="1:1">
      <c r="A399" s="35"/>
    </row>
    <row r="400" spans="1:1">
      <c r="A400" s="35"/>
    </row>
    <row r="401" spans="1:1">
      <c r="A401" s="35"/>
    </row>
    <row r="402" spans="1:1">
      <c r="A402" s="35"/>
    </row>
    <row r="403" spans="1:1">
      <c r="A403" s="35"/>
    </row>
    <row r="404" spans="1:1">
      <c r="A404" s="35"/>
    </row>
    <row r="405" spans="1:1">
      <c r="A405" s="35"/>
    </row>
    <row r="406" spans="1:1">
      <c r="A406" s="35"/>
    </row>
    <row r="407" spans="1:1">
      <c r="A407" s="35"/>
    </row>
    <row r="408" spans="1:1">
      <c r="A408" s="35"/>
    </row>
    <row r="409" spans="1:1">
      <c r="A409" s="35"/>
    </row>
    <row r="410" spans="1:1">
      <c r="A410" s="35"/>
    </row>
    <row r="411" spans="1:1">
      <c r="A411" s="35"/>
    </row>
    <row r="412" spans="1:1">
      <c r="A412" s="35"/>
    </row>
    <row r="413" spans="1:1">
      <c r="A413" s="35"/>
    </row>
    <row r="414" spans="1:1">
      <c r="A414" s="35"/>
    </row>
    <row r="415" spans="1:1">
      <c r="A415" s="35"/>
    </row>
    <row r="416" spans="1:1">
      <c r="A416" s="35"/>
    </row>
    <row r="417" spans="1:1">
      <c r="A417" s="35"/>
    </row>
    <row r="418" spans="1:1">
      <c r="A418" s="35"/>
    </row>
    <row r="419" spans="1:1">
      <c r="A419" s="35"/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ステータス</vt:lpstr>
      <vt:lpstr>行動</vt:lpstr>
      <vt:lpstr>ワーク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2015-01-09T10:08:49Z</dcterms:modified>
</cp:coreProperties>
</file>